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9090" tabRatio="59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'Лист1'!$A$1:$BF$53</definedName>
  </definedNames>
  <calcPr fullCalcOnLoad="1"/>
</workbook>
</file>

<file path=xl/sharedStrings.xml><?xml version="1.0" encoding="utf-8"?>
<sst xmlns="http://schemas.openxmlformats.org/spreadsheetml/2006/main" count="167" uniqueCount="125">
  <si>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</si>
  <si>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</si>
  <si>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</si>
  <si>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</si>
  <si>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</si>
  <si>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</si>
  <si>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</si>
  <si>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</si>
  <si>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</si>
  <si>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</si>
  <si>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</si>
  <si>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</si>
  <si>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29 сент. - 05окт.</t>
  </si>
  <si>
    <t>Индекс</t>
  </si>
  <si>
    <t>Виды учебной нагрузки</t>
  </si>
  <si>
    <t>сам.р.с.</t>
  </si>
  <si>
    <t>обяз.уч.</t>
  </si>
  <si>
    <t>Всего час. в неделю обязательной уч. нагрузки</t>
  </si>
  <si>
    <t>Всего час. в неделю самостоятельной работы студентов</t>
  </si>
  <si>
    <t>Всего часов в неделю</t>
  </si>
  <si>
    <t>ОГСЭ. 00</t>
  </si>
  <si>
    <t>Общий гуманитарный и социально-экономический цикл</t>
  </si>
  <si>
    <t>Иностранный язык</t>
  </si>
  <si>
    <t>Физическая культура</t>
  </si>
  <si>
    <t>ПМ. 01</t>
  </si>
  <si>
    <t>Профессиональные модули</t>
  </si>
  <si>
    <t>ПМ.01</t>
  </si>
  <si>
    <t>Всего часов</t>
  </si>
  <si>
    <t>27 окт. - 2 нояб.</t>
  </si>
  <si>
    <t>29 дек. - 4янв.</t>
  </si>
  <si>
    <t>26 янв. - 1  фев.</t>
  </si>
  <si>
    <t>Наименование  циклов, разделов, дисциплин, профессиональных модулей, МДК, практик</t>
  </si>
  <si>
    <t xml:space="preserve">Курс </t>
  </si>
  <si>
    <t>01 сент. - 07 сент.</t>
  </si>
  <si>
    <t>1 дек. - 7 дек.</t>
  </si>
  <si>
    <t>8 сент. - 14 сент.</t>
  </si>
  <si>
    <t>15 сент. - 21 сент.</t>
  </si>
  <si>
    <t>22 сент. - 28 сент.</t>
  </si>
  <si>
    <t>6 окт. - 12 окт.</t>
  </si>
  <si>
    <t>13 окт. - 19 окт.</t>
  </si>
  <si>
    <t>20 окт. - 26 окт.</t>
  </si>
  <si>
    <t>3 нояб. - 9 нояб.</t>
  </si>
  <si>
    <t>10 нояб. - 16 нояб.</t>
  </si>
  <si>
    <t>17 нояб. - 23 нояб.</t>
  </si>
  <si>
    <t>24 нояб. - 30 нояб.</t>
  </si>
  <si>
    <t>8 дек. - 14 дек.</t>
  </si>
  <si>
    <t>15 дек. - 21 дек.</t>
  </si>
  <si>
    <t>22 дек. - 28 дек.</t>
  </si>
  <si>
    <t>5 янв. - 11 янв.</t>
  </si>
  <si>
    <t>12 янв. - 18 янв.</t>
  </si>
  <si>
    <t>19 янв. - 25 янв.</t>
  </si>
  <si>
    <t>2 фев. - 8 фев.</t>
  </si>
  <si>
    <t>9 фев. - 15 фев.</t>
  </si>
  <si>
    <t>16 фев. - 22 фев.</t>
  </si>
  <si>
    <t>23 фев. - 01 марта</t>
  </si>
  <si>
    <t>27 апр. - 3 мая</t>
  </si>
  <si>
    <t>1 июня - 7 июня</t>
  </si>
  <si>
    <t>29 июня - 5 июля</t>
  </si>
  <si>
    <t>27 июл. - 2 авг.</t>
  </si>
  <si>
    <t>31 авг. - 6 сент.</t>
  </si>
  <si>
    <t>2 марта - 8 марта</t>
  </si>
  <si>
    <t>9 марта - 15 марта</t>
  </si>
  <si>
    <t>16 марта - 22 марта</t>
  </si>
  <si>
    <t>23 марта - 29 марта.</t>
  </si>
  <si>
    <t>6 апр. - 12 апр.</t>
  </si>
  <si>
    <t>13 апр. - 19 апр.</t>
  </si>
  <si>
    <t>20 апр. - 26 апр.</t>
  </si>
  <si>
    <t>4 мая - 10 мая</t>
  </si>
  <si>
    <t>11 мая - 17 мая</t>
  </si>
  <si>
    <t>18 мая - 24 мая</t>
  </si>
  <si>
    <t>25 мая - 31 мая</t>
  </si>
  <si>
    <t>8 июня - 14 июня</t>
  </si>
  <si>
    <t>15 июня - 21 июня</t>
  </si>
  <si>
    <t>22 июня - 28 июня</t>
  </si>
  <si>
    <t>6 июля - 12 июля</t>
  </si>
  <si>
    <t>13 июля - 19 июля</t>
  </si>
  <si>
    <t>20 июля - 26 июля</t>
  </si>
  <si>
    <t>3 авг. - 9 авг.</t>
  </si>
  <si>
    <t>10 авг. - 16 авг.</t>
  </si>
  <si>
    <t>17 авг. - 23 авг.</t>
  </si>
  <si>
    <t>24 авг. - 30 авг.</t>
  </si>
  <si>
    <t>П. 00</t>
  </si>
  <si>
    <t>Профессиональный цикл</t>
  </si>
  <si>
    <t>ОП. 00</t>
  </si>
  <si>
    <t>Общепрофессиональные дисциплины</t>
  </si>
  <si>
    <t>ОП.04</t>
  </si>
  <si>
    <t>Охрана труда</t>
  </si>
  <si>
    <t>Вычислительная техника</t>
  </si>
  <si>
    <t>Оборудование автоматизированного производства</t>
  </si>
  <si>
    <t>Контроль и метрологическое обеспечение средств и систем автоматизации</t>
  </si>
  <si>
    <t>Технология формирования систем автоматического управления типовых технологических процессов, средств измерения, несложных мехатронных устройств и систем</t>
  </si>
  <si>
    <t>Методы осуществления стандартных и сертификационных испытаний, метрологических проверок средств измерений</t>
  </si>
  <si>
    <t>Теоретические основы контроля и анализа функционирования систем автоматического управления</t>
  </si>
  <si>
    <t>Порядковые номера недель учебного года</t>
  </si>
  <si>
    <t>30 марта - 05 апр.</t>
  </si>
  <si>
    <t>МДК 01.01</t>
  </si>
  <si>
    <t>МДК 01.02</t>
  </si>
  <si>
    <t>МДК 01.03</t>
  </si>
  <si>
    <t>УП.01</t>
  </si>
  <si>
    <t>ОП.08</t>
  </si>
  <si>
    <t>ОП.16</t>
  </si>
  <si>
    <t>ОГСЭ.03</t>
  </si>
  <si>
    <t>ОГСЭ.04</t>
  </si>
  <si>
    <t>ЕН. 00</t>
  </si>
  <si>
    <t>Математический и общий естественнонаучный цикл</t>
  </si>
  <si>
    <t>Информационное обеспечение 
профессиональной деятельности</t>
  </si>
  <si>
    <t>ОП.17</t>
  </si>
  <si>
    <t>ЕН. 03</t>
  </si>
  <si>
    <t>Производственная практика (по профилю специальности)</t>
  </si>
  <si>
    <t>Программирование для автоматизированного оборудования</t>
  </si>
  <si>
    <t>ПП.01</t>
  </si>
  <si>
    <t>ЕН.02</t>
  </si>
  <si>
    <t>Компьютерное моделирование</t>
  </si>
  <si>
    <t>ПМ. 04</t>
  </si>
  <si>
    <t>Разработка и моделирование несложных систем автоматизации с учетом специфики технологических процессов</t>
  </si>
  <si>
    <t>МДК 04. 01</t>
  </si>
  <si>
    <t>Теоретические основы разработки и моделирования несложных систем автоматизации с учетом специфики технологических процессов</t>
  </si>
  <si>
    <t>МДК 04. 02</t>
  </si>
  <si>
    <t>Теоретические основы разработки и моделировнаия отдельных несложных модулей и мехатронных систем</t>
  </si>
  <si>
    <t>УП.04</t>
  </si>
  <si>
    <t>Учебная практика (моделирование)</t>
  </si>
  <si>
    <t xml:space="preserve">Календарный учебный график                                  </t>
  </si>
  <si>
    <t>Основы предпринимательского дела</t>
  </si>
  <si>
    <t>ОП.18</t>
  </si>
  <si>
    <t xml:space="preserve">Учебная практика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</si>
</sst>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419]d\ mmm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4"/>
      <color indexed="53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3" fontId="6" fillId="0" borderId="10" xfId="0" applyNumberFormat="1" applyFont="1" applyFill="1" applyBorder="1" applyAlignment="1">
      <alignment horizontal="center" vertical="center" textRotation="90" wrapText="1"/>
    </xf>
    <xf numFmtId="173" fontId="6" fillId="0" borderId="11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textRotation="90"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/>
    </xf>
    <xf numFmtId="173" fontId="6" fillId="0" borderId="12" xfId="0" applyNumberFormat="1" applyFont="1" applyFill="1" applyBorder="1" applyAlignment="1">
      <alignment horizontal="center" vertical="center" textRotation="90" wrapText="1"/>
    </xf>
    <xf numFmtId="173" fontId="6" fillId="0" borderId="13" xfId="0" applyNumberFormat="1" applyFont="1" applyFill="1" applyBorder="1" applyAlignment="1">
      <alignment horizontal="center" vertical="center" textRotation="90" wrapText="1"/>
    </xf>
    <xf numFmtId="173" fontId="6" fillId="0" borderId="16" xfId="0" applyNumberFormat="1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vertical="center" textRotation="90"/>
    </xf>
    <xf numFmtId="0" fontId="6" fillId="0" borderId="18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>
      <alignment horizontal="center" vertical="center" textRotation="90"/>
    </xf>
    <xf numFmtId="0" fontId="3" fillId="0" borderId="22" xfId="0" applyFont="1" applyFill="1" applyBorder="1" applyAlignment="1">
      <alignment horizontal="center" vertical="center" textRotation="90"/>
    </xf>
    <xf numFmtId="0" fontId="3" fillId="0" borderId="23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NumberFormat="1" applyFont="1" applyFill="1" applyBorder="1" applyAlignment="1">
      <alignment/>
    </xf>
    <xf numFmtId="0" fontId="4" fillId="0" borderId="26" xfId="0" applyNumberFormat="1" applyFont="1" applyFill="1" applyBorder="1" applyAlignment="1">
      <alignment/>
    </xf>
    <xf numFmtId="0" fontId="4" fillId="0" borderId="27" xfId="0" applyNumberFormat="1" applyFont="1" applyFill="1" applyBorder="1" applyAlignment="1">
      <alignment/>
    </xf>
    <xf numFmtId="0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/>
    </xf>
    <xf numFmtId="0" fontId="6" fillId="0" borderId="26" xfId="0" applyNumberFormat="1" applyFont="1" applyFill="1" applyBorder="1" applyAlignment="1">
      <alignment/>
    </xf>
    <xf numFmtId="0" fontId="6" fillId="0" borderId="29" xfId="0" applyNumberFormat="1" applyFont="1" applyFill="1" applyBorder="1" applyAlignment="1">
      <alignment/>
    </xf>
    <xf numFmtId="0" fontId="4" fillId="0" borderId="30" xfId="0" applyNumberFormat="1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6" fillId="0" borderId="33" xfId="0" applyNumberFormat="1" applyFont="1" applyFill="1" applyBorder="1" applyAlignment="1">
      <alignment/>
    </xf>
    <xf numFmtId="0" fontId="6" fillId="0" borderId="36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6" fillId="0" borderId="40" xfId="0" applyNumberFormat="1" applyFont="1" applyFill="1" applyBorder="1" applyAlignment="1">
      <alignment/>
    </xf>
    <xf numFmtId="0" fontId="6" fillId="0" borderId="43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6" fillId="0" borderId="49" xfId="0" applyNumberFormat="1" applyFont="1" applyFill="1" applyBorder="1" applyAlignment="1">
      <alignment/>
    </xf>
    <xf numFmtId="0" fontId="6" fillId="0" borderId="50" xfId="0" applyNumberFormat="1" applyFont="1" applyFill="1" applyBorder="1" applyAlignment="1">
      <alignment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56" xfId="0" applyFont="1" applyFill="1" applyBorder="1" applyAlignment="1">
      <alignment/>
    </xf>
    <xf numFmtId="0" fontId="6" fillId="0" borderId="54" xfId="0" applyNumberFormat="1" applyFont="1" applyFill="1" applyBorder="1" applyAlignment="1">
      <alignment/>
    </xf>
    <xf numFmtId="0" fontId="6" fillId="0" borderId="56" xfId="0" applyNumberFormat="1" applyFont="1" applyFill="1" applyBorder="1" applyAlignment="1">
      <alignment/>
    </xf>
    <xf numFmtId="0" fontId="4" fillId="0" borderId="57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58" xfId="0" applyFont="1" applyFill="1" applyBorder="1" applyAlignment="1">
      <alignment/>
    </xf>
    <xf numFmtId="0" fontId="6" fillId="0" borderId="28" xfId="0" applyNumberFormat="1" applyFont="1" applyFill="1" applyBorder="1" applyAlignment="1">
      <alignment/>
    </xf>
    <xf numFmtId="49" fontId="6" fillId="0" borderId="26" xfId="0" applyNumberFormat="1" applyFont="1" applyFill="1" applyBorder="1" applyAlignment="1">
      <alignment horizontal="center"/>
    </xf>
    <xf numFmtId="0" fontId="6" fillId="0" borderId="27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5" xfId="0" applyNumberFormat="1" applyFont="1" applyFill="1" applyBorder="1" applyAlignment="1">
      <alignment/>
    </xf>
    <xf numFmtId="49" fontId="6" fillId="0" borderId="33" xfId="0" applyNumberFormat="1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6" fillId="0" borderId="45" xfId="0" applyNumberFormat="1" applyFont="1" applyFill="1" applyBorder="1" applyAlignment="1">
      <alignment/>
    </xf>
    <xf numFmtId="0" fontId="6" fillId="0" borderId="49" xfId="0" applyFont="1" applyFill="1" applyBorder="1" applyAlignment="1">
      <alignment horizontal="right"/>
    </xf>
    <xf numFmtId="49" fontId="6" fillId="0" borderId="49" xfId="0" applyNumberFormat="1" applyFont="1" applyFill="1" applyBorder="1" applyAlignment="1">
      <alignment horizontal="center"/>
    </xf>
    <xf numFmtId="0" fontId="6" fillId="0" borderId="46" xfId="0" applyNumberFormat="1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6" fillId="0" borderId="51" xfId="0" applyNumberFormat="1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 horizontal="right"/>
    </xf>
    <xf numFmtId="49" fontId="6" fillId="0" borderId="54" xfId="0" applyNumberFormat="1" applyFont="1" applyFill="1" applyBorder="1" applyAlignment="1">
      <alignment horizontal="center"/>
    </xf>
    <xf numFmtId="0" fontId="6" fillId="0" borderId="55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4" fillId="0" borderId="42" xfId="0" applyNumberFormat="1" applyFont="1" applyFill="1" applyBorder="1" applyAlignment="1">
      <alignment/>
    </xf>
    <xf numFmtId="0" fontId="4" fillId="0" borderId="43" xfId="0" applyNumberFormat="1" applyFont="1" applyFill="1" applyBorder="1" applyAlignment="1">
      <alignment/>
    </xf>
    <xf numFmtId="49" fontId="6" fillId="0" borderId="40" xfId="0" applyNumberFormat="1" applyFont="1" applyFill="1" applyBorder="1" applyAlignment="1">
      <alignment horizontal="center"/>
    </xf>
    <xf numFmtId="0" fontId="4" fillId="0" borderId="45" xfId="0" applyNumberFormat="1" applyFont="1" applyFill="1" applyBorder="1" applyAlignment="1">
      <alignment/>
    </xf>
    <xf numFmtId="0" fontId="4" fillId="0" borderId="50" xfId="0" applyNumberFormat="1" applyFont="1" applyFill="1" applyBorder="1" applyAlignment="1">
      <alignment/>
    </xf>
    <xf numFmtId="0" fontId="4" fillId="0" borderId="51" xfId="0" applyNumberFormat="1" applyFont="1" applyFill="1" applyBorder="1" applyAlignment="1">
      <alignment/>
    </xf>
    <xf numFmtId="0" fontId="4" fillId="0" borderId="56" xfId="0" applyNumberFormat="1" applyFont="1" applyFill="1" applyBorder="1" applyAlignment="1">
      <alignment/>
    </xf>
    <xf numFmtId="49" fontId="6" fillId="0" borderId="60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5" xfId="0" applyNumberFormat="1" applyFont="1" applyFill="1" applyBorder="1" applyAlignment="1">
      <alignment/>
    </xf>
    <xf numFmtId="0" fontId="4" fillId="0" borderId="36" xfId="0" applyNumberFormat="1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55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63" xfId="0" applyFont="1" applyFill="1" applyBorder="1" applyAlignment="1">
      <alignment/>
    </xf>
    <xf numFmtId="0" fontId="7" fillId="0" borderId="64" xfId="0" applyFont="1" applyFill="1" applyBorder="1" applyAlignment="1">
      <alignment/>
    </xf>
    <xf numFmtId="0" fontId="4" fillId="0" borderId="6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65" xfId="0" applyNumberFormat="1" applyFont="1" applyFill="1" applyBorder="1" applyAlignment="1">
      <alignment/>
    </xf>
    <xf numFmtId="0" fontId="4" fillId="0" borderId="66" xfId="0" applyNumberFormat="1" applyFont="1" applyFill="1" applyBorder="1" applyAlignment="1">
      <alignment/>
    </xf>
    <xf numFmtId="0" fontId="6" fillId="0" borderId="19" xfId="0" applyNumberFormat="1" applyFont="1" applyFill="1" applyBorder="1" applyAlignment="1">
      <alignment/>
    </xf>
    <xf numFmtId="0" fontId="6" fillId="0" borderId="66" xfId="0" applyNumberFormat="1" applyFont="1" applyFill="1" applyBorder="1" applyAlignment="1">
      <alignment/>
    </xf>
    <xf numFmtId="0" fontId="6" fillId="0" borderId="41" xfId="0" applyNumberFormat="1" applyFont="1" applyFill="1" applyBorder="1" applyAlignment="1">
      <alignment/>
    </xf>
    <xf numFmtId="0" fontId="4" fillId="0" borderId="52" xfId="0" applyFont="1" applyFill="1" applyBorder="1" applyAlignment="1">
      <alignment horizontal="center" vertical="center"/>
    </xf>
    <xf numFmtId="0" fontId="6" fillId="0" borderId="42" xfId="0" applyNumberFormat="1" applyFont="1" applyFill="1" applyBorder="1" applyAlignment="1">
      <alignment/>
    </xf>
    <xf numFmtId="0" fontId="10" fillId="0" borderId="46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11" fillId="0" borderId="49" xfId="0" applyFont="1" applyFill="1" applyBorder="1" applyAlignment="1">
      <alignment/>
    </xf>
    <xf numFmtId="0" fontId="11" fillId="0" borderId="39" xfId="0" applyFont="1" applyFill="1" applyBorder="1" applyAlignment="1">
      <alignment/>
    </xf>
    <xf numFmtId="0" fontId="11" fillId="0" borderId="40" xfId="0" applyFont="1" applyFill="1" applyBorder="1" applyAlignment="1">
      <alignment/>
    </xf>
    <xf numFmtId="0" fontId="11" fillId="0" borderId="48" xfId="0" applyFont="1" applyFill="1" applyBorder="1" applyAlignment="1">
      <alignment/>
    </xf>
    <xf numFmtId="0" fontId="11" fillId="0" borderId="54" xfId="0" applyFont="1" applyFill="1" applyBorder="1" applyAlignment="1">
      <alignment/>
    </xf>
    <xf numFmtId="0" fontId="44" fillId="0" borderId="49" xfId="0" applyFont="1" applyFill="1" applyBorder="1" applyAlignment="1">
      <alignment/>
    </xf>
    <xf numFmtId="0" fontId="44" fillId="0" borderId="26" xfId="0" applyFont="1" applyFill="1" applyBorder="1" applyAlignment="1">
      <alignment/>
    </xf>
    <xf numFmtId="0" fontId="6" fillId="0" borderId="45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9" fillId="0" borderId="67" xfId="0" applyFont="1" applyFill="1" applyBorder="1" applyAlignment="1">
      <alignment horizontal="center" vertical="center" textRotation="90"/>
    </xf>
    <xf numFmtId="0" fontId="9" fillId="0" borderId="62" xfId="0" applyFont="1" applyFill="1" applyBorder="1" applyAlignment="1">
      <alignment horizontal="center" vertical="center" textRotation="90"/>
    </xf>
    <xf numFmtId="0" fontId="5" fillId="0" borderId="27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center" vertical="center" textRotation="90"/>
    </xf>
    <xf numFmtId="0" fontId="5" fillId="0" borderId="68" xfId="0" applyFont="1" applyFill="1" applyBorder="1" applyAlignment="1">
      <alignment horizontal="center" vertical="center" textRotation="90"/>
    </xf>
    <xf numFmtId="0" fontId="4" fillId="0" borderId="5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textRotation="90" wrapText="1"/>
    </xf>
    <xf numFmtId="0" fontId="5" fillId="0" borderId="68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/>
    </xf>
    <xf numFmtId="173" fontId="5" fillId="0" borderId="63" xfId="0" applyNumberFormat="1" applyFont="1" applyFill="1" applyBorder="1" applyAlignment="1">
      <alignment horizontal="center" vertical="center" textRotation="90" wrapText="1"/>
    </xf>
    <xf numFmtId="173" fontId="5" fillId="0" borderId="68" xfId="0" applyNumberFormat="1" applyFont="1" applyFill="1" applyBorder="1" applyAlignment="1">
      <alignment horizontal="center" vertical="center" textRotation="90" wrapText="1"/>
    </xf>
    <xf numFmtId="0" fontId="6" fillId="0" borderId="41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8" fillId="0" borderId="69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center" vertical="center" textRotation="90"/>
    </xf>
    <xf numFmtId="0" fontId="3" fillId="0" borderId="59" xfId="0" applyFont="1" applyFill="1" applyBorder="1" applyAlignment="1">
      <alignment horizontal="center" vertical="center" textRotation="90"/>
    </xf>
    <xf numFmtId="0" fontId="3" fillId="0" borderId="7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0" fontId="4" fillId="0" borderId="63" xfId="0" applyFont="1" applyFill="1" applyBorder="1" applyAlignment="1">
      <alignment horizontal="center" vertical="center" textRotation="90" wrapText="1"/>
    </xf>
    <xf numFmtId="0" fontId="4" fillId="0" borderId="59" xfId="0" applyFont="1" applyFill="1" applyBorder="1" applyAlignment="1">
      <alignment horizontal="center" vertical="center" textRotation="90" wrapText="1"/>
    </xf>
    <xf numFmtId="0" fontId="3" fillId="0" borderId="63" xfId="0" applyFont="1" applyFill="1" applyBorder="1" applyAlignment="1">
      <alignment horizontal="center" vertical="center" textRotation="90" wrapText="1"/>
    </xf>
    <xf numFmtId="0" fontId="3" fillId="0" borderId="59" xfId="0" applyFont="1" applyFill="1" applyBorder="1" applyAlignment="1">
      <alignment horizontal="center" vertical="center" textRotation="90" wrapText="1"/>
    </xf>
    <xf numFmtId="0" fontId="3" fillId="0" borderId="68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 textRotation="90"/>
    </xf>
    <xf numFmtId="0" fontId="4" fillId="0" borderId="59" xfId="0" applyFont="1" applyFill="1" applyBorder="1" applyAlignment="1">
      <alignment horizontal="center" textRotation="90"/>
    </xf>
    <xf numFmtId="0" fontId="6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textRotation="90"/>
    </xf>
    <xf numFmtId="0" fontId="5" fillId="0" borderId="71" xfId="0" applyFont="1" applyFill="1" applyBorder="1" applyAlignment="1">
      <alignment horizontal="center" vertical="center" textRotation="90"/>
    </xf>
    <xf numFmtId="0" fontId="5" fillId="0" borderId="72" xfId="0" applyFont="1" applyFill="1" applyBorder="1" applyAlignment="1">
      <alignment horizontal="center" vertical="center" textRotation="90" wrapText="1"/>
    </xf>
    <xf numFmtId="0" fontId="5" fillId="0" borderId="73" xfId="0" applyFont="1" applyFill="1" applyBorder="1" applyAlignment="1">
      <alignment horizontal="center" vertical="center" textRotation="90" wrapText="1"/>
    </xf>
    <xf numFmtId="0" fontId="6" fillId="0" borderId="56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2" xfId="0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75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4"/>
  <sheetViews>
    <sheetView tabSelected="1" view="pageBreakPreview" zoomScale="60" zoomScaleNormal="75" zoomScalePageLayoutView="0" workbookViewId="0" topLeftCell="A1">
      <pane xSplit="4" ySplit="5" topLeftCell="E4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30" sqref="C30:C31"/>
    </sheetView>
  </sheetViews>
  <sheetFormatPr defaultColWidth="9.140625" defaultRowHeight="15"/>
  <cols>
    <col min="1" max="1" width="4.140625" style="0" customWidth="1"/>
    <col min="2" max="2" width="15.28125" style="0" customWidth="1"/>
    <col min="3" max="3" width="68.57421875" style="0" customWidth="1"/>
    <col min="4" max="4" width="10.28125" style="0" customWidth="1"/>
    <col min="5" max="48" width="4.00390625" style="0" customWidth="1"/>
    <col min="49" max="57" width="3.28125" style="0" customWidth="1"/>
    <col min="58" max="58" width="7.00390625" style="0" customWidth="1"/>
  </cols>
  <sheetData>
    <row r="1" spans="1:58" ht="46.5" customHeight="1" thickBot="1">
      <c r="A1" s="20"/>
      <c r="B1" s="20"/>
      <c r="C1" s="208" t="s">
        <v>121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</row>
    <row r="2" spans="1:58" ht="46.5" customHeight="1" thickBot="1">
      <c r="A2" s="209" t="s">
        <v>32</v>
      </c>
      <c r="B2" s="211" t="s">
        <v>13</v>
      </c>
      <c r="C2" s="213" t="s">
        <v>31</v>
      </c>
      <c r="D2" s="215" t="s">
        <v>14</v>
      </c>
      <c r="E2" s="224" t="s">
        <v>33</v>
      </c>
      <c r="F2" s="221" t="s">
        <v>0</v>
      </c>
      <c r="G2" s="221"/>
      <c r="H2" s="221"/>
      <c r="I2" s="201" t="s">
        <v>12</v>
      </c>
      <c r="J2" s="199" t="s">
        <v>1</v>
      </c>
      <c r="K2" s="199"/>
      <c r="L2" s="199"/>
      <c r="M2" s="189" t="s">
        <v>28</v>
      </c>
      <c r="N2" s="203" t="s">
        <v>2</v>
      </c>
      <c r="O2" s="199"/>
      <c r="P2" s="199"/>
      <c r="Q2" s="200"/>
      <c r="R2" s="204" t="s">
        <v>34</v>
      </c>
      <c r="S2" s="199" t="s">
        <v>3</v>
      </c>
      <c r="T2" s="199"/>
      <c r="U2" s="200"/>
      <c r="V2" s="201" t="s">
        <v>29</v>
      </c>
      <c r="W2" s="199" t="s">
        <v>4</v>
      </c>
      <c r="X2" s="199"/>
      <c r="Y2" s="199"/>
      <c r="Z2" s="201" t="s">
        <v>30</v>
      </c>
      <c r="AA2" s="203" t="s">
        <v>5</v>
      </c>
      <c r="AB2" s="199"/>
      <c r="AC2" s="199"/>
      <c r="AD2" s="204" t="s">
        <v>54</v>
      </c>
      <c r="AE2" s="203" t="s">
        <v>6</v>
      </c>
      <c r="AF2" s="199"/>
      <c r="AG2" s="199"/>
      <c r="AH2" s="200"/>
      <c r="AI2" s="201" t="s">
        <v>94</v>
      </c>
      <c r="AJ2" s="199" t="s">
        <v>7</v>
      </c>
      <c r="AK2" s="199"/>
      <c r="AL2" s="199"/>
      <c r="AM2" s="201" t="s">
        <v>55</v>
      </c>
      <c r="AN2" s="199" t="s">
        <v>8</v>
      </c>
      <c r="AO2" s="199"/>
      <c r="AP2" s="199"/>
      <c r="AQ2" s="199"/>
      <c r="AR2" s="201" t="s">
        <v>56</v>
      </c>
      <c r="AS2" s="199" t="s">
        <v>9</v>
      </c>
      <c r="AT2" s="199"/>
      <c r="AU2" s="199"/>
      <c r="AV2" s="201" t="s">
        <v>57</v>
      </c>
      <c r="AW2" s="199" t="s">
        <v>10</v>
      </c>
      <c r="AX2" s="199"/>
      <c r="AY2" s="199"/>
      <c r="AZ2" s="189" t="s">
        <v>58</v>
      </c>
      <c r="BA2" s="221" t="s">
        <v>11</v>
      </c>
      <c r="BB2" s="221"/>
      <c r="BC2" s="221"/>
      <c r="BD2" s="221"/>
      <c r="BE2" s="222" t="s">
        <v>59</v>
      </c>
      <c r="BF2" s="219" t="s">
        <v>27</v>
      </c>
    </row>
    <row r="3" spans="1:58" ht="131.25" customHeight="1" thickBot="1">
      <c r="A3" s="210"/>
      <c r="B3" s="212"/>
      <c r="C3" s="214"/>
      <c r="D3" s="216"/>
      <c r="E3" s="225"/>
      <c r="F3" s="2" t="s">
        <v>35</v>
      </c>
      <c r="G3" s="3" t="s">
        <v>36</v>
      </c>
      <c r="H3" s="2" t="s">
        <v>37</v>
      </c>
      <c r="I3" s="202"/>
      <c r="J3" s="4" t="s">
        <v>38</v>
      </c>
      <c r="K3" s="5" t="s">
        <v>39</v>
      </c>
      <c r="L3" s="6" t="s">
        <v>40</v>
      </c>
      <c r="M3" s="190"/>
      <c r="N3" s="7" t="s">
        <v>41</v>
      </c>
      <c r="O3" s="8" t="s">
        <v>42</v>
      </c>
      <c r="P3" s="8" t="s">
        <v>43</v>
      </c>
      <c r="Q3" s="9" t="s">
        <v>44</v>
      </c>
      <c r="R3" s="205"/>
      <c r="S3" s="2" t="s">
        <v>45</v>
      </c>
      <c r="T3" s="3" t="s">
        <v>46</v>
      </c>
      <c r="U3" s="2" t="s">
        <v>47</v>
      </c>
      <c r="V3" s="202"/>
      <c r="W3" s="2" t="s">
        <v>48</v>
      </c>
      <c r="X3" s="10" t="s">
        <v>49</v>
      </c>
      <c r="Y3" s="11" t="s">
        <v>50</v>
      </c>
      <c r="Z3" s="202"/>
      <c r="AA3" s="12" t="s">
        <v>51</v>
      </c>
      <c r="AB3" s="2" t="s">
        <v>52</v>
      </c>
      <c r="AC3" s="10" t="s">
        <v>53</v>
      </c>
      <c r="AD3" s="205"/>
      <c r="AE3" s="13" t="s">
        <v>60</v>
      </c>
      <c r="AF3" s="8" t="s">
        <v>61</v>
      </c>
      <c r="AG3" s="5" t="s">
        <v>62</v>
      </c>
      <c r="AH3" s="6" t="s">
        <v>63</v>
      </c>
      <c r="AI3" s="202"/>
      <c r="AJ3" s="4" t="s">
        <v>64</v>
      </c>
      <c r="AK3" s="5" t="s">
        <v>65</v>
      </c>
      <c r="AL3" s="6" t="s">
        <v>66</v>
      </c>
      <c r="AM3" s="202"/>
      <c r="AN3" s="14" t="s">
        <v>67</v>
      </c>
      <c r="AO3" s="14" t="s">
        <v>68</v>
      </c>
      <c r="AP3" s="14" t="s">
        <v>69</v>
      </c>
      <c r="AQ3" s="14" t="s">
        <v>70</v>
      </c>
      <c r="AR3" s="202"/>
      <c r="AS3" s="14" t="s">
        <v>71</v>
      </c>
      <c r="AT3" s="14" t="s">
        <v>72</v>
      </c>
      <c r="AU3" s="14" t="s">
        <v>73</v>
      </c>
      <c r="AV3" s="202"/>
      <c r="AW3" s="14" t="s">
        <v>74</v>
      </c>
      <c r="AX3" s="14" t="s">
        <v>75</v>
      </c>
      <c r="AY3" s="14" t="s">
        <v>76</v>
      </c>
      <c r="AZ3" s="190"/>
      <c r="BA3" s="14" t="s">
        <v>77</v>
      </c>
      <c r="BB3" s="14" t="s">
        <v>78</v>
      </c>
      <c r="BC3" s="14" t="s">
        <v>79</v>
      </c>
      <c r="BD3" s="14" t="s">
        <v>80</v>
      </c>
      <c r="BE3" s="223"/>
      <c r="BF3" s="220"/>
    </row>
    <row r="4" spans="1:58" ht="19.5" thickBot="1">
      <c r="A4" s="210"/>
      <c r="B4" s="212"/>
      <c r="C4" s="214"/>
      <c r="D4" s="216"/>
      <c r="E4" s="218" t="s">
        <v>93</v>
      </c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20"/>
    </row>
    <row r="5" spans="1:58" ht="22.5" thickBot="1">
      <c r="A5" s="210"/>
      <c r="B5" s="212"/>
      <c r="C5" s="214"/>
      <c r="D5" s="217"/>
      <c r="E5" s="17">
        <v>1</v>
      </c>
      <c r="F5" s="15">
        <v>2</v>
      </c>
      <c r="G5" s="15">
        <v>3</v>
      </c>
      <c r="H5" s="15">
        <v>4</v>
      </c>
      <c r="I5" s="15">
        <v>5</v>
      </c>
      <c r="J5" s="15">
        <v>6</v>
      </c>
      <c r="K5" s="15">
        <v>7</v>
      </c>
      <c r="L5" s="15">
        <v>8</v>
      </c>
      <c r="M5" s="15">
        <v>9</v>
      </c>
      <c r="N5" s="15">
        <v>10</v>
      </c>
      <c r="O5" s="15">
        <v>11</v>
      </c>
      <c r="P5" s="15">
        <v>12</v>
      </c>
      <c r="Q5" s="15">
        <v>13</v>
      </c>
      <c r="R5" s="15">
        <v>14</v>
      </c>
      <c r="S5" s="15">
        <v>15</v>
      </c>
      <c r="T5" s="15">
        <v>16</v>
      </c>
      <c r="U5" s="16">
        <v>17</v>
      </c>
      <c r="V5" s="18">
        <v>18</v>
      </c>
      <c r="W5" s="19">
        <v>19</v>
      </c>
      <c r="X5" s="17">
        <v>20</v>
      </c>
      <c r="Y5" s="15">
        <v>21</v>
      </c>
      <c r="Z5" s="15">
        <v>22</v>
      </c>
      <c r="AA5" s="15">
        <v>23</v>
      </c>
      <c r="AB5" s="15">
        <v>24</v>
      </c>
      <c r="AC5" s="15">
        <v>25</v>
      </c>
      <c r="AD5" s="15">
        <v>26</v>
      </c>
      <c r="AE5" s="15">
        <v>27</v>
      </c>
      <c r="AF5" s="15">
        <v>28</v>
      </c>
      <c r="AG5" s="15">
        <v>29</v>
      </c>
      <c r="AH5" s="15">
        <v>30</v>
      </c>
      <c r="AI5" s="15">
        <v>31</v>
      </c>
      <c r="AJ5" s="15">
        <v>32</v>
      </c>
      <c r="AK5" s="15">
        <v>33</v>
      </c>
      <c r="AL5" s="15">
        <v>34</v>
      </c>
      <c r="AM5" s="15">
        <v>35</v>
      </c>
      <c r="AN5" s="15">
        <v>36</v>
      </c>
      <c r="AO5" s="15">
        <v>37</v>
      </c>
      <c r="AP5" s="15">
        <v>38</v>
      </c>
      <c r="AQ5" s="15">
        <v>39</v>
      </c>
      <c r="AR5" s="15">
        <v>40</v>
      </c>
      <c r="AS5" s="15">
        <v>41</v>
      </c>
      <c r="AT5" s="15">
        <v>42</v>
      </c>
      <c r="AU5" s="15">
        <v>43</v>
      </c>
      <c r="AV5" s="15">
        <v>44</v>
      </c>
      <c r="AW5" s="15">
        <v>45</v>
      </c>
      <c r="AX5" s="15">
        <v>46</v>
      </c>
      <c r="AY5" s="15">
        <v>47</v>
      </c>
      <c r="AZ5" s="15">
        <v>48</v>
      </c>
      <c r="BA5" s="15">
        <v>49</v>
      </c>
      <c r="BB5" s="15">
        <v>50</v>
      </c>
      <c r="BC5" s="15">
        <v>51</v>
      </c>
      <c r="BD5" s="16">
        <v>52</v>
      </c>
      <c r="BE5" s="16">
        <v>53</v>
      </c>
      <c r="BF5" s="220"/>
    </row>
    <row r="6" spans="1:58" ht="20.25" customHeight="1">
      <c r="A6" s="161">
        <v>3</v>
      </c>
      <c r="B6" s="165" t="s">
        <v>20</v>
      </c>
      <c r="C6" s="157" t="s">
        <v>21</v>
      </c>
      <c r="D6" s="21" t="s">
        <v>16</v>
      </c>
      <c r="E6" s="22">
        <f>E8+E10</f>
        <v>4</v>
      </c>
      <c r="F6" s="23">
        <f>F8+F10</f>
        <v>4</v>
      </c>
      <c r="G6" s="23">
        <f aca="true" t="shared" si="0" ref="G6:V6">G8+G10</f>
        <v>4</v>
      </c>
      <c r="H6" s="23">
        <f t="shared" si="0"/>
        <v>4</v>
      </c>
      <c r="I6" s="23">
        <f t="shared" si="0"/>
        <v>4</v>
      </c>
      <c r="J6" s="23">
        <f t="shared" si="0"/>
        <v>4</v>
      </c>
      <c r="K6" s="23">
        <f t="shared" si="0"/>
        <v>4</v>
      </c>
      <c r="L6" s="23">
        <f t="shared" si="0"/>
        <v>4</v>
      </c>
      <c r="M6" s="23">
        <f t="shared" si="0"/>
        <v>4</v>
      </c>
      <c r="N6" s="23">
        <f t="shared" si="0"/>
        <v>4</v>
      </c>
      <c r="O6" s="23">
        <f t="shared" si="0"/>
        <v>4</v>
      </c>
      <c r="P6" s="23">
        <f t="shared" si="0"/>
        <v>4</v>
      </c>
      <c r="Q6" s="23">
        <f t="shared" si="0"/>
        <v>4</v>
      </c>
      <c r="R6" s="23">
        <f t="shared" si="0"/>
        <v>4</v>
      </c>
      <c r="S6" s="23">
        <f t="shared" si="0"/>
        <v>4</v>
      </c>
      <c r="T6" s="23">
        <f t="shared" si="0"/>
        <v>4</v>
      </c>
      <c r="U6" s="24">
        <f t="shared" si="0"/>
        <v>4</v>
      </c>
      <c r="V6" s="25">
        <f t="shared" si="0"/>
        <v>0</v>
      </c>
      <c r="W6" s="26">
        <f aca="true" t="shared" si="1" ref="W6:AV6">W8+W10</f>
        <v>0</v>
      </c>
      <c r="X6" s="22">
        <f>X8+X10</f>
        <v>4</v>
      </c>
      <c r="Y6" s="23">
        <f t="shared" si="1"/>
        <v>4</v>
      </c>
      <c r="Z6" s="23">
        <f t="shared" si="1"/>
        <v>4</v>
      </c>
      <c r="AA6" s="23">
        <f t="shared" si="1"/>
        <v>4</v>
      </c>
      <c r="AB6" s="23">
        <f t="shared" si="1"/>
        <v>4</v>
      </c>
      <c r="AC6" s="23">
        <f t="shared" si="1"/>
        <v>2</v>
      </c>
      <c r="AD6" s="23">
        <f t="shared" si="1"/>
        <v>0</v>
      </c>
      <c r="AE6" s="23">
        <f t="shared" si="1"/>
        <v>0</v>
      </c>
      <c r="AF6" s="23">
        <f t="shared" si="1"/>
        <v>0</v>
      </c>
      <c r="AG6" s="23">
        <f t="shared" si="1"/>
        <v>4</v>
      </c>
      <c r="AH6" s="23">
        <f t="shared" si="1"/>
        <v>4</v>
      </c>
      <c r="AI6" s="23">
        <f t="shared" si="1"/>
        <v>4</v>
      </c>
      <c r="AJ6" s="23">
        <f t="shared" si="1"/>
        <v>4</v>
      </c>
      <c r="AK6" s="23">
        <f t="shared" si="1"/>
        <v>4</v>
      </c>
      <c r="AL6" s="23">
        <f t="shared" si="1"/>
        <v>4</v>
      </c>
      <c r="AM6" s="23">
        <f t="shared" si="1"/>
        <v>4</v>
      </c>
      <c r="AN6" s="23">
        <f t="shared" si="1"/>
        <v>4</v>
      </c>
      <c r="AO6" s="23">
        <f t="shared" si="1"/>
        <v>0</v>
      </c>
      <c r="AP6" s="23">
        <f t="shared" si="1"/>
        <v>0</v>
      </c>
      <c r="AQ6" s="23">
        <f t="shared" si="1"/>
        <v>2</v>
      </c>
      <c r="AR6" s="23">
        <f t="shared" si="1"/>
        <v>0</v>
      </c>
      <c r="AS6" s="23">
        <f t="shared" si="1"/>
        <v>0</v>
      </c>
      <c r="AT6" s="23">
        <f t="shared" si="1"/>
        <v>0</v>
      </c>
      <c r="AU6" s="23">
        <f t="shared" si="1"/>
        <v>0</v>
      </c>
      <c r="AV6" s="23">
        <f t="shared" si="1"/>
        <v>0</v>
      </c>
      <c r="AW6" s="27">
        <v>0</v>
      </c>
      <c r="AX6" s="27">
        <v>0</v>
      </c>
      <c r="AY6" s="27">
        <v>0</v>
      </c>
      <c r="AZ6" s="27">
        <v>0</v>
      </c>
      <c r="BA6" s="27">
        <v>0</v>
      </c>
      <c r="BB6" s="27">
        <v>0</v>
      </c>
      <c r="BC6" s="27">
        <v>0</v>
      </c>
      <c r="BD6" s="27">
        <v>0</v>
      </c>
      <c r="BE6" s="28">
        <v>0</v>
      </c>
      <c r="BF6" s="29">
        <f>BF8+BF10</f>
        <v>124</v>
      </c>
    </row>
    <row r="7" spans="1:58" ht="22.5" customHeight="1" thickBot="1">
      <c r="A7" s="162"/>
      <c r="B7" s="166"/>
      <c r="C7" s="158"/>
      <c r="D7" s="30" t="s">
        <v>15</v>
      </c>
      <c r="E7" s="31">
        <f>E9+E11</f>
        <v>2</v>
      </c>
      <c r="F7" s="32">
        <f>F9+F11</f>
        <v>2</v>
      </c>
      <c r="G7" s="32">
        <f aca="true" t="shared" si="2" ref="G7:V7">G9+G11</f>
        <v>2</v>
      </c>
      <c r="H7" s="32">
        <f t="shared" si="2"/>
        <v>2</v>
      </c>
      <c r="I7" s="32">
        <f t="shared" si="2"/>
        <v>2</v>
      </c>
      <c r="J7" s="32">
        <f t="shared" si="2"/>
        <v>2</v>
      </c>
      <c r="K7" s="32">
        <f t="shared" si="2"/>
        <v>2</v>
      </c>
      <c r="L7" s="32">
        <f t="shared" si="2"/>
        <v>2</v>
      </c>
      <c r="M7" s="32">
        <f t="shared" si="2"/>
        <v>2</v>
      </c>
      <c r="N7" s="32">
        <f t="shared" si="2"/>
        <v>2</v>
      </c>
      <c r="O7" s="32">
        <v>2</v>
      </c>
      <c r="P7" s="32">
        <f t="shared" si="2"/>
        <v>2</v>
      </c>
      <c r="Q7" s="32">
        <f t="shared" si="2"/>
        <v>2</v>
      </c>
      <c r="R7" s="32">
        <f t="shared" si="2"/>
        <v>2</v>
      </c>
      <c r="S7" s="32">
        <f t="shared" si="2"/>
        <v>2</v>
      </c>
      <c r="T7" s="32">
        <f t="shared" si="2"/>
        <v>2</v>
      </c>
      <c r="U7" s="33">
        <f t="shared" si="2"/>
        <v>2</v>
      </c>
      <c r="V7" s="34">
        <f t="shared" si="2"/>
        <v>0</v>
      </c>
      <c r="W7" s="35">
        <f aca="true" t="shared" si="3" ref="W7:AV7">W9+W11</f>
        <v>0</v>
      </c>
      <c r="X7" s="31">
        <f>X9+X11</f>
        <v>2</v>
      </c>
      <c r="Y7" s="32">
        <f t="shared" si="3"/>
        <v>2</v>
      </c>
      <c r="Z7" s="32">
        <f t="shared" si="3"/>
        <v>2</v>
      </c>
      <c r="AA7" s="32">
        <f t="shared" si="3"/>
        <v>2</v>
      </c>
      <c r="AB7" s="32">
        <f t="shared" si="3"/>
        <v>2</v>
      </c>
      <c r="AC7" s="32">
        <f t="shared" si="3"/>
        <v>0</v>
      </c>
      <c r="AD7" s="32">
        <f t="shared" si="3"/>
        <v>0</v>
      </c>
      <c r="AE7" s="32">
        <f t="shared" si="3"/>
        <v>0</v>
      </c>
      <c r="AF7" s="32">
        <f t="shared" si="3"/>
        <v>0</v>
      </c>
      <c r="AG7" s="32">
        <f t="shared" si="3"/>
        <v>2</v>
      </c>
      <c r="AH7" s="32">
        <f t="shared" si="3"/>
        <v>2</v>
      </c>
      <c r="AI7" s="32">
        <f t="shared" si="3"/>
        <v>2</v>
      </c>
      <c r="AJ7" s="32">
        <f t="shared" si="3"/>
        <v>2</v>
      </c>
      <c r="AK7" s="32">
        <f t="shared" si="3"/>
        <v>2</v>
      </c>
      <c r="AL7" s="32">
        <f t="shared" si="3"/>
        <v>2</v>
      </c>
      <c r="AM7" s="32">
        <f t="shared" si="3"/>
        <v>2</v>
      </c>
      <c r="AN7" s="32">
        <f t="shared" si="3"/>
        <v>2</v>
      </c>
      <c r="AO7" s="32">
        <f t="shared" si="3"/>
        <v>0</v>
      </c>
      <c r="AP7" s="32">
        <f t="shared" si="3"/>
        <v>0</v>
      </c>
      <c r="AQ7" s="32">
        <f t="shared" si="3"/>
        <v>2</v>
      </c>
      <c r="AR7" s="32">
        <f t="shared" si="3"/>
        <v>0</v>
      </c>
      <c r="AS7" s="32">
        <f t="shared" si="3"/>
        <v>0</v>
      </c>
      <c r="AT7" s="32">
        <f t="shared" si="3"/>
        <v>0</v>
      </c>
      <c r="AU7" s="32">
        <f t="shared" si="3"/>
        <v>0</v>
      </c>
      <c r="AV7" s="32">
        <f t="shared" si="3"/>
        <v>0</v>
      </c>
      <c r="AW7" s="36">
        <v>0</v>
      </c>
      <c r="AX7" s="36">
        <v>0</v>
      </c>
      <c r="AY7" s="36">
        <v>0</v>
      </c>
      <c r="AZ7" s="36">
        <v>0</v>
      </c>
      <c r="BA7" s="36">
        <v>0</v>
      </c>
      <c r="BB7" s="36">
        <v>0</v>
      </c>
      <c r="BC7" s="36">
        <v>0</v>
      </c>
      <c r="BD7" s="36">
        <v>0</v>
      </c>
      <c r="BE7" s="37">
        <v>0</v>
      </c>
      <c r="BF7" s="38">
        <f>BF9+BF11</f>
        <v>62</v>
      </c>
    </row>
    <row r="8" spans="1:58" ht="18.75">
      <c r="A8" s="162"/>
      <c r="B8" s="167" t="s">
        <v>101</v>
      </c>
      <c r="C8" s="174" t="s">
        <v>22</v>
      </c>
      <c r="D8" s="39" t="s">
        <v>16</v>
      </c>
      <c r="E8" s="40">
        <v>2</v>
      </c>
      <c r="F8" s="41">
        <v>2</v>
      </c>
      <c r="G8" s="41">
        <v>2</v>
      </c>
      <c r="H8" s="41">
        <v>2</v>
      </c>
      <c r="I8" s="41">
        <v>2</v>
      </c>
      <c r="J8" s="41">
        <v>2</v>
      </c>
      <c r="K8" s="41">
        <v>2</v>
      </c>
      <c r="L8" s="41">
        <v>2</v>
      </c>
      <c r="M8" s="41">
        <v>2</v>
      </c>
      <c r="N8" s="41">
        <v>2</v>
      </c>
      <c r="O8" s="41">
        <v>2</v>
      </c>
      <c r="P8" s="41">
        <v>2</v>
      </c>
      <c r="Q8" s="41">
        <v>2</v>
      </c>
      <c r="R8" s="41">
        <v>2</v>
      </c>
      <c r="S8" s="41">
        <v>2</v>
      </c>
      <c r="T8" s="41">
        <v>2</v>
      </c>
      <c r="U8" s="42">
        <v>2</v>
      </c>
      <c r="V8" s="43">
        <v>0</v>
      </c>
      <c r="W8" s="44">
        <v>0</v>
      </c>
      <c r="X8" s="40">
        <v>2</v>
      </c>
      <c r="Y8" s="41">
        <v>2</v>
      </c>
      <c r="Z8" s="41">
        <v>2</v>
      </c>
      <c r="AA8" s="41">
        <v>2</v>
      </c>
      <c r="AB8" s="41">
        <v>2</v>
      </c>
      <c r="AC8" s="41">
        <v>2</v>
      </c>
      <c r="AD8" s="41"/>
      <c r="AE8" s="41"/>
      <c r="AF8" s="41"/>
      <c r="AG8" s="41">
        <v>2</v>
      </c>
      <c r="AH8" s="41">
        <v>2</v>
      </c>
      <c r="AI8" s="41">
        <v>2</v>
      </c>
      <c r="AJ8" s="41">
        <v>2</v>
      </c>
      <c r="AK8" s="41">
        <v>2</v>
      </c>
      <c r="AL8" s="41">
        <v>2</v>
      </c>
      <c r="AM8" s="41">
        <v>2</v>
      </c>
      <c r="AN8" s="41">
        <v>2</v>
      </c>
      <c r="AO8" s="41"/>
      <c r="AP8" s="41"/>
      <c r="AQ8" s="41"/>
      <c r="AR8" s="41"/>
      <c r="AS8" s="41"/>
      <c r="AT8" s="41"/>
      <c r="AU8" s="41"/>
      <c r="AV8" s="41"/>
      <c r="AW8" s="45">
        <v>0</v>
      </c>
      <c r="AX8" s="45">
        <v>0</v>
      </c>
      <c r="AY8" s="45">
        <v>0</v>
      </c>
      <c r="AZ8" s="45">
        <v>0</v>
      </c>
      <c r="BA8" s="45">
        <v>0</v>
      </c>
      <c r="BB8" s="45">
        <v>0</v>
      </c>
      <c r="BC8" s="45">
        <v>0</v>
      </c>
      <c r="BD8" s="45">
        <v>0</v>
      </c>
      <c r="BE8" s="46">
        <v>0</v>
      </c>
      <c r="BF8" s="47">
        <f>SUM(E8:BE8)</f>
        <v>62</v>
      </c>
    </row>
    <row r="9" spans="1:58" ht="18.75">
      <c r="A9" s="162"/>
      <c r="B9" s="152"/>
      <c r="C9" s="175"/>
      <c r="D9" s="50" t="s">
        <v>15</v>
      </c>
      <c r="E9" s="51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3"/>
      <c r="V9" s="54">
        <v>0</v>
      </c>
      <c r="W9" s="55">
        <v>0</v>
      </c>
      <c r="X9" s="51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6">
        <v>0</v>
      </c>
      <c r="AX9" s="56">
        <v>0</v>
      </c>
      <c r="AY9" s="56">
        <v>0</v>
      </c>
      <c r="AZ9" s="56">
        <v>0</v>
      </c>
      <c r="BA9" s="56">
        <v>0</v>
      </c>
      <c r="BB9" s="56">
        <v>0</v>
      </c>
      <c r="BC9" s="56">
        <v>0</v>
      </c>
      <c r="BD9" s="56">
        <v>0</v>
      </c>
      <c r="BE9" s="57">
        <v>0</v>
      </c>
      <c r="BF9" s="47">
        <f>SUM(E9:BE9)</f>
        <v>0</v>
      </c>
    </row>
    <row r="10" spans="1:58" ht="18.75">
      <c r="A10" s="162"/>
      <c r="B10" s="152" t="s">
        <v>102</v>
      </c>
      <c r="C10" s="196" t="s">
        <v>23</v>
      </c>
      <c r="D10" s="50" t="s">
        <v>16</v>
      </c>
      <c r="E10" s="51">
        <v>2</v>
      </c>
      <c r="F10" s="52">
        <v>2</v>
      </c>
      <c r="G10" s="52">
        <v>2</v>
      </c>
      <c r="H10" s="52">
        <v>2</v>
      </c>
      <c r="I10" s="52">
        <v>2</v>
      </c>
      <c r="J10" s="52">
        <v>2</v>
      </c>
      <c r="K10" s="52">
        <v>2</v>
      </c>
      <c r="L10" s="52">
        <v>2</v>
      </c>
      <c r="M10" s="52">
        <v>2</v>
      </c>
      <c r="N10" s="52">
        <v>2</v>
      </c>
      <c r="O10" s="52">
        <v>2</v>
      </c>
      <c r="P10" s="52">
        <v>2</v>
      </c>
      <c r="Q10" s="52">
        <v>2</v>
      </c>
      <c r="R10" s="52">
        <v>2</v>
      </c>
      <c r="S10" s="52">
        <v>2</v>
      </c>
      <c r="T10" s="52">
        <v>2</v>
      </c>
      <c r="U10" s="138">
        <v>2</v>
      </c>
      <c r="V10" s="54">
        <v>0</v>
      </c>
      <c r="W10" s="55">
        <v>0</v>
      </c>
      <c r="X10" s="51">
        <v>2</v>
      </c>
      <c r="Y10" s="52">
        <v>2</v>
      </c>
      <c r="Z10" s="52">
        <v>2</v>
      </c>
      <c r="AA10" s="52">
        <v>2</v>
      </c>
      <c r="AB10" s="52">
        <v>2</v>
      </c>
      <c r="AC10" s="52"/>
      <c r="AD10" s="52"/>
      <c r="AE10" s="52"/>
      <c r="AF10" s="52"/>
      <c r="AG10" s="52">
        <v>2</v>
      </c>
      <c r="AH10" s="52">
        <v>2</v>
      </c>
      <c r="AI10" s="52">
        <v>2</v>
      </c>
      <c r="AJ10" s="52">
        <v>2</v>
      </c>
      <c r="AK10" s="52">
        <v>2</v>
      </c>
      <c r="AL10" s="52">
        <v>2</v>
      </c>
      <c r="AM10" s="52">
        <v>2</v>
      </c>
      <c r="AN10" s="52">
        <v>2</v>
      </c>
      <c r="AO10" s="52"/>
      <c r="AP10" s="52"/>
      <c r="AQ10" s="52">
        <v>2</v>
      </c>
      <c r="AR10" s="52"/>
      <c r="AS10" s="52"/>
      <c r="AT10" s="52"/>
      <c r="AU10" s="52"/>
      <c r="AV10" s="52"/>
      <c r="AW10" s="56">
        <v>0</v>
      </c>
      <c r="AX10" s="56">
        <v>0</v>
      </c>
      <c r="AY10" s="56">
        <v>0</v>
      </c>
      <c r="AZ10" s="56">
        <v>0</v>
      </c>
      <c r="BA10" s="56">
        <v>0</v>
      </c>
      <c r="BB10" s="56">
        <v>0</v>
      </c>
      <c r="BC10" s="56">
        <v>0</v>
      </c>
      <c r="BD10" s="56">
        <v>0</v>
      </c>
      <c r="BE10" s="57">
        <v>0</v>
      </c>
      <c r="BF10" s="47">
        <f>SUM(E10:BE10)</f>
        <v>62</v>
      </c>
    </row>
    <row r="11" spans="1:58" ht="19.5" thickBot="1">
      <c r="A11" s="162"/>
      <c r="B11" s="191"/>
      <c r="C11" s="197"/>
      <c r="D11" s="59" t="s">
        <v>15</v>
      </c>
      <c r="E11" s="60">
        <v>2</v>
      </c>
      <c r="F11" s="61">
        <v>2</v>
      </c>
      <c r="G11" s="61">
        <v>2</v>
      </c>
      <c r="H11" s="61">
        <v>2</v>
      </c>
      <c r="I11" s="61">
        <v>2</v>
      </c>
      <c r="J11" s="61">
        <v>2</v>
      </c>
      <c r="K11" s="61">
        <v>2</v>
      </c>
      <c r="L11" s="61">
        <v>2</v>
      </c>
      <c r="M11" s="61">
        <v>2</v>
      </c>
      <c r="N11" s="61">
        <v>2</v>
      </c>
      <c r="O11" s="61">
        <v>2</v>
      </c>
      <c r="P11" s="61">
        <v>2</v>
      </c>
      <c r="Q11" s="61">
        <v>2</v>
      </c>
      <c r="R11" s="61">
        <v>2</v>
      </c>
      <c r="S11" s="61">
        <v>2</v>
      </c>
      <c r="T11" s="61">
        <v>2</v>
      </c>
      <c r="U11" s="62">
        <v>2</v>
      </c>
      <c r="V11" s="63">
        <v>0</v>
      </c>
      <c r="W11" s="64">
        <v>0</v>
      </c>
      <c r="X11" s="60">
        <v>2</v>
      </c>
      <c r="Y11" s="61">
        <v>2</v>
      </c>
      <c r="Z11" s="61">
        <v>2</v>
      </c>
      <c r="AA11" s="61">
        <v>2</v>
      </c>
      <c r="AB11" s="61">
        <v>2</v>
      </c>
      <c r="AC11" s="61"/>
      <c r="AD11" s="61"/>
      <c r="AE11" s="61"/>
      <c r="AF11" s="61"/>
      <c r="AG11" s="61">
        <v>2</v>
      </c>
      <c r="AH11" s="61">
        <v>2</v>
      </c>
      <c r="AI11" s="61">
        <v>2</v>
      </c>
      <c r="AJ11" s="61">
        <v>2</v>
      </c>
      <c r="AK11" s="61">
        <v>2</v>
      </c>
      <c r="AL11" s="61">
        <v>2</v>
      </c>
      <c r="AM11" s="61">
        <v>2</v>
      </c>
      <c r="AN11" s="61">
        <v>2</v>
      </c>
      <c r="AO11" s="61"/>
      <c r="AP11" s="61"/>
      <c r="AQ11" s="61">
        <v>2</v>
      </c>
      <c r="AR11" s="61"/>
      <c r="AS11" s="61"/>
      <c r="AT11" s="61"/>
      <c r="AU11" s="61"/>
      <c r="AV11" s="61"/>
      <c r="AW11" s="65">
        <v>0</v>
      </c>
      <c r="AX11" s="65">
        <v>0</v>
      </c>
      <c r="AY11" s="65">
        <v>0</v>
      </c>
      <c r="AZ11" s="65">
        <v>0</v>
      </c>
      <c r="BA11" s="65">
        <v>0</v>
      </c>
      <c r="BB11" s="65">
        <v>0</v>
      </c>
      <c r="BC11" s="65">
        <v>0</v>
      </c>
      <c r="BD11" s="65">
        <v>0</v>
      </c>
      <c r="BE11" s="66">
        <v>0</v>
      </c>
      <c r="BF11" s="67">
        <f>SUM(E11:BE11)</f>
        <v>62</v>
      </c>
    </row>
    <row r="12" spans="1:58" ht="18.75">
      <c r="A12" s="162"/>
      <c r="B12" s="168" t="s">
        <v>103</v>
      </c>
      <c r="C12" s="170" t="s">
        <v>104</v>
      </c>
      <c r="D12" s="68" t="s">
        <v>16</v>
      </c>
      <c r="E12" s="69">
        <f>E16+E14</f>
        <v>8</v>
      </c>
      <c r="F12" s="69">
        <f aca="true" t="shared" si="4" ref="F12:U12">F16+F14</f>
        <v>8</v>
      </c>
      <c r="G12" s="69">
        <f t="shared" si="4"/>
        <v>8</v>
      </c>
      <c r="H12" s="69">
        <f t="shared" si="4"/>
        <v>8</v>
      </c>
      <c r="I12" s="69">
        <f t="shared" si="4"/>
        <v>8</v>
      </c>
      <c r="J12" s="69">
        <f t="shared" si="4"/>
        <v>8</v>
      </c>
      <c r="K12" s="69">
        <f t="shared" si="4"/>
        <v>8</v>
      </c>
      <c r="L12" s="69">
        <f t="shared" si="4"/>
        <v>8</v>
      </c>
      <c r="M12" s="69">
        <f t="shared" si="4"/>
        <v>8</v>
      </c>
      <c r="N12" s="69">
        <f t="shared" si="4"/>
        <v>8</v>
      </c>
      <c r="O12" s="69">
        <f t="shared" si="4"/>
        <v>8</v>
      </c>
      <c r="P12" s="69">
        <f t="shared" si="4"/>
        <v>8</v>
      </c>
      <c r="Q12" s="69">
        <f t="shared" si="4"/>
        <v>8</v>
      </c>
      <c r="R12" s="69">
        <f t="shared" si="4"/>
        <v>4</v>
      </c>
      <c r="S12" s="69">
        <f t="shared" si="4"/>
        <v>8</v>
      </c>
      <c r="T12" s="69">
        <f t="shared" si="4"/>
        <v>8</v>
      </c>
      <c r="U12" s="69">
        <f t="shared" si="4"/>
        <v>6</v>
      </c>
      <c r="V12" s="71">
        <v>0</v>
      </c>
      <c r="W12" s="28">
        <v>0</v>
      </c>
      <c r="X12" s="69">
        <f aca="true" t="shared" si="5" ref="X12:AU12">X16+X14</f>
        <v>0</v>
      </c>
      <c r="Y12" s="69">
        <f t="shared" si="5"/>
        <v>0</v>
      </c>
      <c r="Z12" s="69">
        <f t="shared" si="5"/>
        <v>0</v>
      </c>
      <c r="AA12" s="69">
        <f t="shared" si="5"/>
        <v>0</v>
      </c>
      <c r="AB12" s="69">
        <f t="shared" si="5"/>
        <v>0</v>
      </c>
      <c r="AC12" s="69">
        <f t="shared" si="5"/>
        <v>0</v>
      </c>
      <c r="AD12" s="69">
        <f t="shared" si="5"/>
        <v>0</v>
      </c>
      <c r="AE12" s="69">
        <f t="shared" si="5"/>
        <v>0</v>
      </c>
      <c r="AF12" s="69">
        <f t="shared" si="5"/>
        <v>0</v>
      </c>
      <c r="AG12" s="69">
        <f t="shared" si="5"/>
        <v>0</v>
      </c>
      <c r="AH12" s="69">
        <f t="shared" si="5"/>
        <v>0</v>
      </c>
      <c r="AI12" s="69">
        <f t="shared" si="5"/>
        <v>0</v>
      </c>
      <c r="AJ12" s="69">
        <f t="shared" si="5"/>
        <v>0</v>
      </c>
      <c r="AK12" s="69">
        <f t="shared" si="5"/>
        <v>0</v>
      </c>
      <c r="AL12" s="69">
        <f t="shared" si="5"/>
        <v>0</v>
      </c>
      <c r="AM12" s="69">
        <f t="shared" si="5"/>
        <v>0</v>
      </c>
      <c r="AN12" s="69">
        <f t="shared" si="5"/>
        <v>0</v>
      </c>
      <c r="AO12" s="69">
        <f t="shared" si="5"/>
        <v>0</v>
      </c>
      <c r="AP12" s="69">
        <f t="shared" si="5"/>
        <v>0</v>
      </c>
      <c r="AQ12" s="69">
        <f t="shared" si="5"/>
        <v>0</v>
      </c>
      <c r="AR12" s="69">
        <f t="shared" si="5"/>
        <v>0</v>
      </c>
      <c r="AS12" s="69">
        <f t="shared" si="5"/>
        <v>0</v>
      </c>
      <c r="AT12" s="69">
        <f t="shared" si="5"/>
        <v>0</v>
      </c>
      <c r="AU12" s="69">
        <f t="shared" si="5"/>
        <v>0</v>
      </c>
      <c r="AV12" s="72"/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73">
        <v>0</v>
      </c>
      <c r="BF12" s="68">
        <f>BF16+BF14</f>
        <v>130</v>
      </c>
    </row>
    <row r="13" spans="1:58" ht="19.5" thickBot="1">
      <c r="A13" s="162"/>
      <c r="B13" s="169"/>
      <c r="C13" s="171"/>
      <c r="D13" s="74" t="s">
        <v>15</v>
      </c>
      <c r="E13" s="75">
        <f>E17+E15</f>
        <v>4</v>
      </c>
      <c r="F13" s="75">
        <f aca="true" t="shared" si="6" ref="F13:U13">F17+F15</f>
        <v>4</v>
      </c>
      <c r="G13" s="75">
        <f t="shared" si="6"/>
        <v>4</v>
      </c>
      <c r="H13" s="75">
        <f t="shared" si="6"/>
        <v>4</v>
      </c>
      <c r="I13" s="75">
        <f t="shared" si="6"/>
        <v>4</v>
      </c>
      <c r="J13" s="75">
        <f t="shared" si="6"/>
        <v>4</v>
      </c>
      <c r="K13" s="75">
        <f t="shared" si="6"/>
        <v>4</v>
      </c>
      <c r="L13" s="75">
        <f t="shared" si="6"/>
        <v>4</v>
      </c>
      <c r="M13" s="75">
        <f t="shared" si="6"/>
        <v>4</v>
      </c>
      <c r="N13" s="75">
        <f t="shared" si="6"/>
        <v>4</v>
      </c>
      <c r="O13" s="75">
        <f t="shared" si="6"/>
        <v>4</v>
      </c>
      <c r="P13" s="75">
        <f t="shared" si="6"/>
        <v>4</v>
      </c>
      <c r="Q13" s="75">
        <f t="shared" si="6"/>
        <v>4</v>
      </c>
      <c r="R13" s="75">
        <f t="shared" si="6"/>
        <v>2</v>
      </c>
      <c r="S13" s="75">
        <f t="shared" si="6"/>
        <v>4</v>
      </c>
      <c r="T13" s="75">
        <f t="shared" si="6"/>
        <v>4</v>
      </c>
      <c r="U13" s="75">
        <f t="shared" si="6"/>
        <v>3</v>
      </c>
      <c r="V13" s="76">
        <v>0</v>
      </c>
      <c r="W13" s="37">
        <v>0</v>
      </c>
      <c r="X13" s="75">
        <f aca="true" t="shared" si="7" ref="X13:AU13">X17+X15</f>
        <v>0</v>
      </c>
      <c r="Y13" s="75">
        <f t="shared" si="7"/>
        <v>0</v>
      </c>
      <c r="Z13" s="75">
        <f t="shared" si="7"/>
        <v>0</v>
      </c>
      <c r="AA13" s="75">
        <f t="shared" si="7"/>
        <v>0</v>
      </c>
      <c r="AB13" s="75">
        <f t="shared" si="7"/>
        <v>0</v>
      </c>
      <c r="AC13" s="75">
        <f t="shared" si="7"/>
        <v>0</v>
      </c>
      <c r="AD13" s="75">
        <f t="shared" si="7"/>
        <v>0</v>
      </c>
      <c r="AE13" s="75">
        <f t="shared" si="7"/>
        <v>0</v>
      </c>
      <c r="AF13" s="75">
        <f t="shared" si="7"/>
        <v>0</v>
      </c>
      <c r="AG13" s="75">
        <f t="shared" si="7"/>
        <v>0</v>
      </c>
      <c r="AH13" s="75">
        <f t="shared" si="7"/>
        <v>0</v>
      </c>
      <c r="AI13" s="75">
        <f t="shared" si="7"/>
        <v>0</v>
      </c>
      <c r="AJ13" s="75">
        <f t="shared" si="7"/>
        <v>0</v>
      </c>
      <c r="AK13" s="75">
        <f t="shared" si="7"/>
        <v>0</v>
      </c>
      <c r="AL13" s="75">
        <f t="shared" si="7"/>
        <v>0</v>
      </c>
      <c r="AM13" s="75">
        <f t="shared" si="7"/>
        <v>0</v>
      </c>
      <c r="AN13" s="75">
        <f t="shared" si="7"/>
        <v>0</v>
      </c>
      <c r="AO13" s="75">
        <f t="shared" si="7"/>
        <v>0</v>
      </c>
      <c r="AP13" s="75">
        <f t="shared" si="7"/>
        <v>0</v>
      </c>
      <c r="AQ13" s="75">
        <f t="shared" si="7"/>
        <v>0</v>
      </c>
      <c r="AR13" s="75">
        <f t="shared" si="7"/>
        <v>0</v>
      </c>
      <c r="AS13" s="75">
        <f t="shared" si="7"/>
        <v>0</v>
      </c>
      <c r="AT13" s="75">
        <f t="shared" si="7"/>
        <v>0</v>
      </c>
      <c r="AU13" s="75">
        <f t="shared" si="7"/>
        <v>0</v>
      </c>
      <c r="AV13" s="77"/>
      <c r="AW13" s="36">
        <v>0</v>
      </c>
      <c r="AX13" s="36">
        <v>0</v>
      </c>
      <c r="AY13" s="36">
        <v>0</v>
      </c>
      <c r="AZ13" s="36">
        <v>0</v>
      </c>
      <c r="BA13" s="36">
        <v>0</v>
      </c>
      <c r="BB13" s="36">
        <v>0</v>
      </c>
      <c r="BC13" s="36">
        <v>0</v>
      </c>
      <c r="BD13" s="36">
        <v>0</v>
      </c>
      <c r="BE13" s="78">
        <v>0</v>
      </c>
      <c r="BF13" s="74">
        <f>BF17+BF15</f>
        <v>65</v>
      </c>
    </row>
    <row r="14" spans="1:58" ht="18.75">
      <c r="A14" s="162"/>
      <c r="B14" s="167" t="s">
        <v>111</v>
      </c>
      <c r="C14" s="194" t="s">
        <v>112</v>
      </c>
      <c r="D14" s="87" t="s">
        <v>16</v>
      </c>
      <c r="E14" s="40">
        <v>4</v>
      </c>
      <c r="F14" s="40">
        <v>4</v>
      </c>
      <c r="G14" s="40">
        <v>4</v>
      </c>
      <c r="H14" s="40">
        <v>4</v>
      </c>
      <c r="I14" s="40">
        <v>4</v>
      </c>
      <c r="J14" s="40">
        <v>4</v>
      </c>
      <c r="K14" s="40">
        <v>4</v>
      </c>
      <c r="L14" s="40">
        <v>4</v>
      </c>
      <c r="M14" s="40">
        <v>4</v>
      </c>
      <c r="N14" s="40">
        <v>4</v>
      </c>
      <c r="O14" s="40">
        <v>4</v>
      </c>
      <c r="P14" s="40">
        <v>4</v>
      </c>
      <c r="Q14" s="40">
        <v>4</v>
      </c>
      <c r="R14" s="40"/>
      <c r="S14" s="40">
        <v>4</v>
      </c>
      <c r="T14" s="40">
        <v>4</v>
      </c>
      <c r="U14" s="42">
        <v>4</v>
      </c>
      <c r="V14" s="122">
        <f>V16</f>
        <v>0</v>
      </c>
      <c r="W14" s="114">
        <f>W16</f>
        <v>0</v>
      </c>
      <c r="X14" s="11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112">
        <f aca="true" t="shared" si="8" ref="AW14:BE15">AW16</f>
        <v>0</v>
      </c>
      <c r="AX14" s="112">
        <f t="shared" si="8"/>
        <v>0</v>
      </c>
      <c r="AY14" s="112">
        <f t="shared" si="8"/>
        <v>0</v>
      </c>
      <c r="AZ14" s="112">
        <f t="shared" si="8"/>
        <v>0</v>
      </c>
      <c r="BA14" s="112">
        <f t="shared" si="8"/>
        <v>0</v>
      </c>
      <c r="BB14" s="112">
        <f t="shared" si="8"/>
        <v>0</v>
      </c>
      <c r="BC14" s="112">
        <f t="shared" si="8"/>
        <v>0</v>
      </c>
      <c r="BD14" s="112">
        <f t="shared" si="8"/>
        <v>0</v>
      </c>
      <c r="BE14" s="123">
        <f t="shared" si="8"/>
        <v>0</v>
      </c>
      <c r="BF14" s="39">
        <f>SUM(E14:BE14)</f>
        <v>64</v>
      </c>
    </row>
    <row r="15" spans="1:58" ht="18.75">
      <c r="A15" s="162"/>
      <c r="B15" s="191"/>
      <c r="C15" s="195"/>
      <c r="D15" s="88" t="s">
        <v>15</v>
      </c>
      <c r="E15" s="60">
        <f>E14/2</f>
        <v>2</v>
      </c>
      <c r="F15" s="60">
        <f>F14/2</f>
        <v>2</v>
      </c>
      <c r="G15" s="60">
        <f>G14/2</f>
        <v>2</v>
      </c>
      <c r="H15" s="60">
        <f>H14/2</f>
        <v>2</v>
      </c>
      <c r="I15" s="60">
        <f aca="true" t="shared" si="9" ref="I15:U15">I14/2</f>
        <v>2</v>
      </c>
      <c r="J15" s="60">
        <f t="shared" si="9"/>
        <v>2</v>
      </c>
      <c r="K15" s="60">
        <f t="shared" si="9"/>
        <v>2</v>
      </c>
      <c r="L15" s="60">
        <f t="shared" si="9"/>
        <v>2</v>
      </c>
      <c r="M15" s="60">
        <f t="shared" si="9"/>
        <v>2</v>
      </c>
      <c r="N15" s="60">
        <f t="shared" si="9"/>
        <v>2</v>
      </c>
      <c r="O15" s="60">
        <f t="shared" si="9"/>
        <v>2</v>
      </c>
      <c r="P15" s="60">
        <f t="shared" si="9"/>
        <v>2</v>
      </c>
      <c r="Q15" s="60">
        <f t="shared" si="9"/>
        <v>2</v>
      </c>
      <c r="R15" s="60">
        <f t="shared" si="9"/>
        <v>0</v>
      </c>
      <c r="S15" s="60">
        <f t="shared" si="9"/>
        <v>2</v>
      </c>
      <c r="T15" s="60">
        <f t="shared" si="9"/>
        <v>2</v>
      </c>
      <c r="U15" s="60">
        <f t="shared" si="9"/>
        <v>2</v>
      </c>
      <c r="V15" s="54">
        <f>V17</f>
        <v>0</v>
      </c>
      <c r="W15" s="119">
        <f>W17</f>
        <v>0</v>
      </c>
      <c r="X15" s="129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52">
        <f t="shared" si="8"/>
        <v>0</v>
      </c>
      <c r="AX15" s="52">
        <f t="shared" si="8"/>
        <v>0</v>
      </c>
      <c r="AY15" s="52">
        <f t="shared" si="8"/>
        <v>0</v>
      </c>
      <c r="AZ15" s="52">
        <f t="shared" si="8"/>
        <v>0</v>
      </c>
      <c r="BA15" s="52">
        <f t="shared" si="8"/>
        <v>0</v>
      </c>
      <c r="BB15" s="52">
        <f t="shared" si="8"/>
        <v>0</v>
      </c>
      <c r="BC15" s="52">
        <f t="shared" si="8"/>
        <v>0</v>
      </c>
      <c r="BD15" s="52">
        <f t="shared" si="8"/>
        <v>0</v>
      </c>
      <c r="BE15" s="55">
        <f t="shared" si="8"/>
        <v>0</v>
      </c>
      <c r="BF15" s="50">
        <f>SUM(E15:BE15)</f>
        <v>32</v>
      </c>
    </row>
    <row r="16" spans="1:58" ht="18.75">
      <c r="A16" s="162"/>
      <c r="B16" s="148" t="s">
        <v>107</v>
      </c>
      <c r="C16" s="150" t="s">
        <v>105</v>
      </c>
      <c r="D16" s="79" t="s">
        <v>16</v>
      </c>
      <c r="E16" s="80">
        <v>4</v>
      </c>
      <c r="F16" s="80">
        <v>4</v>
      </c>
      <c r="G16" s="80">
        <v>4</v>
      </c>
      <c r="H16" s="80">
        <v>4</v>
      </c>
      <c r="I16" s="80">
        <v>4</v>
      </c>
      <c r="J16" s="80">
        <v>4</v>
      </c>
      <c r="K16" s="80">
        <v>4</v>
      </c>
      <c r="L16" s="80">
        <v>4</v>
      </c>
      <c r="M16" s="80">
        <v>4</v>
      </c>
      <c r="N16" s="80">
        <v>4</v>
      </c>
      <c r="O16" s="80">
        <v>4</v>
      </c>
      <c r="P16" s="80">
        <v>4</v>
      </c>
      <c r="Q16" s="80">
        <v>4</v>
      </c>
      <c r="R16" s="80">
        <v>4</v>
      </c>
      <c r="S16" s="80">
        <v>4</v>
      </c>
      <c r="T16" s="80">
        <v>4</v>
      </c>
      <c r="U16" s="82">
        <v>2</v>
      </c>
      <c r="V16" s="137">
        <v>0</v>
      </c>
      <c r="W16" s="46">
        <v>0</v>
      </c>
      <c r="X16" s="80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4"/>
      <c r="AV16" s="85"/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135">
        <v>0</v>
      </c>
      <c r="BF16" s="87">
        <f>SUM(E16:BE16)</f>
        <v>66</v>
      </c>
    </row>
    <row r="17" spans="1:58" ht="19.5" thickBot="1">
      <c r="A17" s="162"/>
      <c r="B17" s="149"/>
      <c r="C17" s="198"/>
      <c r="D17" s="88" t="s">
        <v>15</v>
      </c>
      <c r="E17" s="80">
        <f aca="true" t="shared" si="10" ref="E17:N17">E16/2</f>
        <v>2</v>
      </c>
      <c r="F17" s="81">
        <f t="shared" si="10"/>
        <v>2</v>
      </c>
      <c r="G17" s="81">
        <f t="shared" si="10"/>
        <v>2</v>
      </c>
      <c r="H17" s="81">
        <f t="shared" si="10"/>
        <v>2</v>
      </c>
      <c r="I17" s="81">
        <f t="shared" si="10"/>
        <v>2</v>
      </c>
      <c r="J17" s="81">
        <f t="shared" si="10"/>
        <v>2</v>
      </c>
      <c r="K17" s="81">
        <f t="shared" si="10"/>
        <v>2</v>
      </c>
      <c r="L17" s="81">
        <f t="shared" si="10"/>
        <v>2</v>
      </c>
      <c r="M17" s="81">
        <f t="shared" si="10"/>
        <v>2</v>
      </c>
      <c r="N17" s="81">
        <f t="shared" si="10"/>
        <v>2</v>
      </c>
      <c r="O17" s="81">
        <f aca="true" t="shared" si="11" ref="O17:U17">O16/2</f>
        <v>2</v>
      </c>
      <c r="P17" s="81">
        <f t="shared" si="11"/>
        <v>2</v>
      </c>
      <c r="Q17" s="81">
        <f t="shared" si="11"/>
        <v>2</v>
      </c>
      <c r="R17" s="81">
        <f t="shared" si="11"/>
        <v>2</v>
      </c>
      <c r="S17" s="81">
        <f t="shared" si="11"/>
        <v>2</v>
      </c>
      <c r="T17" s="81">
        <f t="shared" si="11"/>
        <v>2</v>
      </c>
      <c r="U17" s="81">
        <f t="shared" si="11"/>
        <v>1</v>
      </c>
      <c r="V17" s="91">
        <v>0</v>
      </c>
      <c r="W17" s="66">
        <v>0</v>
      </c>
      <c r="X17" s="92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93"/>
      <c r="AV17" s="94"/>
      <c r="AW17" s="65">
        <v>0</v>
      </c>
      <c r="AX17" s="65">
        <v>0</v>
      </c>
      <c r="AY17" s="65">
        <v>0</v>
      </c>
      <c r="AZ17" s="65">
        <v>0</v>
      </c>
      <c r="BA17" s="65">
        <v>0</v>
      </c>
      <c r="BB17" s="65">
        <v>0</v>
      </c>
      <c r="BC17" s="65">
        <v>0</v>
      </c>
      <c r="BD17" s="65">
        <v>0</v>
      </c>
      <c r="BE17" s="95">
        <v>0</v>
      </c>
      <c r="BF17" s="88">
        <f>SUM(E17:BE17)</f>
        <v>33</v>
      </c>
    </row>
    <row r="18" spans="1:58" ht="18.75">
      <c r="A18" s="162"/>
      <c r="B18" s="192" t="s">
        <v>81</v>
      </c>
      <c r="C18" s="163" t="s">
        <v>82</v>
      </c>
      <c r="D18" s="68" t="s">
        <v>16</v>
      </c>
      <c r="E18" s="69">
        <f aca="true" t="shared" si="12" ref="E18:AJ18">SUM(E20,E32)</f>
        <v>24</v>
      </c>
      <c r="F18" s="69">
        <f t="shared" si="12"/>
        <v>24</v>
      </c>
      <c r="G18" s="69">
        <f t="shared" si="12"/>
        <v>24</v>
      </c>
      <c r="H18" s="69">
        <f t="shared" si="12"/>
        <v>24</v>
      </c>
      <c r="I18" s="69">
        <f t="shared" si="12"/>
        <v>24</v>
      </c>
      <c r="J18" s="69">
        <f t="shared" si="12"/>
        <v>24</v>
      </c>
      <c r="K18" s="69">
        <f t="shared" si="12"/>
        <v>24</v>
      </c>
      <c r="L18" s="69">
        <f t="shared" si="12"/>
        <v>24</v>
      </c>
      <c r="M18" s="69">
        <f t="shared" si="12"/>
        <v>24</v>
      </c>
      <c r="N18" s="69">
        <f t="shared" si="12"/>
        <v>24</v>
      </c>
      <c r="O18" s="69">
        <f t="shared" si="12"/>
        <v>12</v>
      </c>
      <c r="P18" s="69">
        <f t="shared" si="12"/>
        <v>24</v>
      </c>
      <c r="Q18" s="69">
        <f t="shared" si="12"/>
        <v>24</v>
      </c>
      <c r="R18" s="69">
        <f t="shared" si="12"/>
        <v>16</v>
      </c>
      <c r="S18" s="69">
        <f t="shared" si="12"/>
        <v>24</v>
      </c>
      <c r="T18" s="69">
        <f t="shared" si="12"/>
        <v>24</v>
      </c>
      <c r="U18" s="70">
        <f t="shared" si="12"/>
        <v>26</v>
      </c>
      <c r="V18" s="96">
        <f t="shared" si="12"/>
        <v>0</v>
      </c>
      <c r="W18" s="97">
        <f t="shared" si="12"/>
        <v>0</v>
      </c>
      <c r="X18" s="69">
        <f t="shared" si="12"/>
        <v>32</v>
      </c>
      <c r="Y18" s="69">
        <f t="shared" si="12"/>
        <v>32</v>
      </c>
      <c r="Z18" s="69">
        <f t="shared" si="12"/>
        <v>32</v>
      </c>
      <c r="AA18" s="69">
        <f t="shared" si="12"/>
        <v>32</v>
      </c>
      <c r="AB18" s="69">
        <f t="shared" si="12"/>
        <v>32</v>
      </c>
      <c r="AC18" s="69">
        <f t="shared" si="12"/>
        <v>28</v>
      </c>
      <c r="AD18" s="69">
        <f t="shared" si="12"/>
        <v>36</v>
      </c>
      <c r="AE18" s="69">
        <f t="shared" si="12"/>
        <v>36</v>
      </c>
      <c r="AF18" s="69">
        <f t="shared" si="12"/>
        <v>36</v>
      </c>
      <c r="AG18" s="69">
        <f t="shared" si="12"/>
        <v>32</v>
      </c>
      <c r="AH18" s="69">
        <f t="shared" si="12"/>
        <v>32</v>
      </c>
      <c r="AI18" s="69">
        <f t="shared" si="12"/>
        <v>32</v>
      </c>
      <c r="AJ18" s="69">
        <f t="shared" si="12"/>
        <v>32</v>
      </c>
      <c r="AK18" s="69">
        <f aca="true" t="shared" si="13" ref="AK18:BE18">SUM(AK20,AK32)</f>
        <v>32</v>
      </c>
      <c r="AL18" s="69">
        <f t="shared" si="13"/>
        <v>32</v>
      </c>
      <c r="AM18" s="69">
        <f t="shared" si="13"/>
        <v>32</v>
      </c>
      <c r="AN18" s="69">
        <f t="shared" si="13"/>
        <v>32</v>
      </c>
      <c r="AO18" s="69">
        <f t="shared" si="13"/>
        <v>30</v>
      </c>
      <c r="AP18" s="69">
        <f t="shared" si="13"/>
        <v>24</v>
      </c>
      <c r="AQ18" s="69">
        <f t="shared" si="13"/>
        <v>34</v>
      </c>
      <c r="AR18" s="69">
        <f t="shared" si="13"/>
        <v>36</v>
      </c>
      <c r="AS18" s="69">
        <f t="shared" si="13"/>
        <v>36</v>
      </c>
      <c r="AT18" s="69">
        <f t="shared" si="13"/>
        <v>24</v>
      </c>
      <c r="AU18" s="69">
        <f t="shared" si="13"/>
        <v>36</v>
      </c>
      <c r="AV18" s="69">
        <f t="shared" si="13"/>
        <v>6</v>
      </c>
      <c r="AW18" s="69">
        <f t="shared" si="13"/>
        <v>0</v>
      </c>
      <c r="AX18" s="69">
        <f t="shared" si="13"/>
        <v>0</v>
      </c>
      <c r="AY18" s="69">
        <f t="shared" si="13"/>
        <v>0</v>
      </c>
      <c r="AZ18" s="69">
        <f t="shared" si="13"/>
        <v>0</v>
      </c>
      <c r="BA18" s="69">
        <f t="shared" si="13"/>
        <v>0</v>
      </c>
      <c r="BB18" s="69">
        <f t="shared" si="13"/>
        <v>0</v>
      </c>
      <c r="BC18" s="69">
        <f t="shared" si="13"/>
        <v>0</v>
      </c>
      <c r="BD18" s="69">
        <f t="shared" si="13"/>
        <v>0</v>
      </c>
      <c r="BE18" s="69">
        <f t="shared" si="13"/>
        <v>0</v>
      </c>
      <c r="BF18" s="68">
        <f>BF20+BF32</f>
        <v>1168</v>
      </c>
    </row>
    <row r="19" spans="1:58" ht="19.5" thickBot="1">
      <c r="A19" s="162"/>
      <c r="B19" s="193"/>
      <c r="C19" s="164"/>
      <c r="D19" s="74" t="s">
        <v>15</v>
      </c>
      <c r="E19" s="75">
        <f aca="true" t="shared" si="14" ref="E19:U19">SUM(E21,E33)</f>
        <v>12</v>
      </c>
      <c r="F19" s="98">
        <f t="shared" si="14"/>
        <v>12</v>
      </c>
      <c r="G19" s="98">
        <f t="shared" si="14"/>
        <v>12</v>
      </c>
      <c r="H19" s="98">
        <f t="shared" si="14"/>
        <v>12</v>
      </c>
      <c r="I19" s="98">
        <f t="shared" si="14"/>
        <v>12</v>
      </c>
      <c r="J19" s="98">
        <f t="shared" si="14"/>
        <v>12</v>
      </c>
      <c r="K19" s="98">
        <f t="shared" si="14"/>
        <v>12</v>
      </c>
      <c r="L19" s="98">
        <f t="shared" si="14"/>
        <v>12</v>
      </c>
      <c r="M19" s="98">
        <f t="shared" si="14"/>
        <v>12</v>
      </c>
      <c r="N19" s="98">
        <f t="shared" si="14"/>
        <v>12</v>
      </c>
      <c r="O19" s="98">
        <f t="shared" si="14"/>
        <v>6</v>
      </c>
      <c r="P19" s="98">
        <f t="shared" si="14"/>
        <v>12</v>
      </c>
      <c r="Q19" s="98">
        <f t="shared" si="14"/>
        <v>12</v>
      </c>
      <c r="R19" s="98">
        <f t="shared" si="14"/>
        <v>8</v>
      </c>
      <c r="S19" s="98">
        <f t="shared" si="14"/>
        <v>12</v>
      </c>
      <c r="T19" s="98">
        <f t="shared" si="14"/>
        <v>12</v>
      </c>
      <c r="U19" s="99">
        <f t="shared" si="14"/>
        <v>13</v>
      </c>
      <c r="V19" s="76">
        <v>0</v>
      </c>
      <c r="W19" s="37">
        <v>0</v>
      </c>
      <c r="X19" s="75">
        <f aca="true" t="shared" si="15" ref="X19:AV19">SUM(X21,X33)</f>
        <v>16</v>
      </c>
      <c r="Y19" s="98">
        <f t="shared" si="15"/>
        <v>16</v>
      </c>
      <c r="Z19" s="98">
        <f t="shared" si="15"/>
        <v>16</v>
      </c>
      <c r="AA19" s="98">
        <f t="shared" si="15"/>
        <v>16</v>
      </c>
      <c r="AB19" s="98">
        <f t="shared" si="15"/>
        <v>16</v>
      </c>
      <c r="AC19" s="98">
        <f t="shared" si="15"/>
        <v>5</v>
      </c>
      <c r="AD19" s="98">
        <f t="shared" si="15"/>
        <v>0</v>
      </c>
      <c r="AE19" s="98">
        <f t="shared" si="15"/>
        <v>0</v>
      </c>
      <c r="AF19" s="98">
        <f t="shared" si="15"/>
        <v>0</v>
      </c>
      <c r="AG19" s="98">
        <f t="shared" si="15"/>
        <v>16</v>
      </c>
      <c r="AH19" s="98">
        <f t="shared" si="15"/>
        <v>16</v>
      </c>
      <c r="AI19" s="98">
        <f t="shared" si="15"/>
        <v>16</v>
      </c>
      <c r="AJ19" s="98">
        <f t="shared" si="15"/>
        <v>16</v>
      </c>
      <c r="AK19" s="98">
        <f t="shared" si="15"/>
        <v>16</v>
      </c>
      <c r="AL19" s="98">
        <f t="shared" si="15"/>
        <v>16</v>
      </c>
      <c r="AM19" s="98">
        <f t="shared" si="15"/>
        <v>17</v>
      </c>
      <c r="AN19" s="98">
        <f t="shared" si="15"/>
        <v>16</v>
      </c>
      <c r="AO19" s="98">
        <f t="shared" si="15"/>
        <v>6</v>
      </c>
      <c r="AP19" s="98">
        <f t="shared" si="15"/>
        <v>3</v>
      </c>
      <c r="AQ19" s="98">
        <f t="shared" si="15"/>
        <v>17</v>
      </c>
      <c r="AR19" s="98">
        <f t="shared" si="15"/>
        <v>18</v>
      </c>
      <c r="AS19" s="98">
        <f t="shared" si="15"/>
        <v>18</v>
      </c>
      <c r="AT19" s="98">
        <f t="shared" si="15"/>
        <v>8</v>
      </c>
      <c r="AU19" s="98">
        <f t="shared" si="15"/>
        <v>0</v>
      </c>
      <c r="AV19" s="98">
        <f t="shared" si="15"/>
        <v>0</v>
      </c>
      <c r="AW19" s="36">
        <v>0</v>
      </c>
      <c r="AX19" s="36">
        <v>0</v>
      </c>
      <c r="AY19" s="36">
        <v>0</v>
      </c>
      <c r="AZ19" s="36">
        <v>0</v>
      </c>
      <c r="BA19" s="36">
        <v>0</v>
      </c>
      <c r="BB19" s="36">
        <v>0</v>
      </c>
      <c r="BC19" s="36">
        <v>0</v>
      </c>
      <c r="BD19" s="36">
        <v>0</v>
      </c>
      <c r="BE19" s="37">
        <v>0</v>
      </c>
      <c r="BF19" s="100">
        <f>BF21+BF33</f>
        <v>412</v>
      </c>
    </row>
    <row r="20" spans="1:58" ht="19.5" thickBot="1">
      <c r="A20" s="162"/>
      <c r="B20" s="168" t="s">
        <v>83</v>
      </c>
      <c r="C20" s="170" t="s">
        <v>84</v>
      </c>
      <c r="D20" s="68" t="s">
        <v>16</v>
      </c>
      <c r="E20" s="69">
        <f>SUM(E22,E24,E28,E26)</f>
        <v>6</v>
      </c>
      <c r="F20" s="69">
        <f>SUM(F22,F24,F28,F30,F26)</f>
        <v>8</v>
      </c>
      <c r="G20" s="69">
        <f aca="true" t="shared" si="16" ref="G20:BF20">SUM(G22,G24,G28,G30,G26)</f>
        <v>6</v>
      </c>
      <c r="H20" s="69">
        <f t="shared" si="16"/>
        <v>8</v>
      </c>
      <c r="I20" s="69">
        <f t="shared" si="16"/>
        <v>6</v>
      </c>
      <c r="J20" s="69">
        <f t="shared" si="16"/>
        <v>8</v>
      </c>
      <c r="K20" s="69">
        <f t="shared" si="16"/>
        <v>6</v>
      </c>
      <c r="L20" s="69">
        <f t="shared" si="16"/>
        <v>8</v>
      </c>
      <c r="M20" s="69">
        <f t="shared" si="16"/>
        <v>6</v>
      </c>
      <c r="N20" s="69">
        <f t="shared" si="16"/>
        <v>6</v>
      </c>
      <c r="O20" s="69">
        <f t="shared" si="16"/>
        <v>2</v>
      </c>
      <c r="P20" s="69">
        <f t="shared" si="16"/>
        <v>4</v>
      </c>
      <c r="Q20" s="69">
        <f t="shared" si="16"/>
        <v>2</v>
      </c>
      <c r="R20" s="69">
        <f t="shared" si="16"/>
        <v>4</v>
      </c>
      <c r="S20" s="69">
        <f t="shared" si="16"/>
        <v>4</v>
      </c>
      <c r="T20" s="69">
        <f t="shared" si="16"/>
        <v>4</v>
      </c>
      <c r="U20" s="69">
        <f t="shared" si="16"/>
        <v>4</v>
      </c>
      <c r="V20" s="69">
        <f t="shared" si="16"/>
        <v>0</v>
      </c>
      <c r="W20" s="69">
        <f t="shared" si="16"/>
        <v>0</v>
      </c>
      <c r="X20" s="69">
        <f t="shared" si="16"/>
        <v>8</v>
      </c>
      <c r="Y20" s="69">
        <f t="shared" si="16"/>
        <v>8</v>
      </c>
      <c r="Z20" s="69">
        <f t="shared" si="16"/>
        <v>8</v>
      </c>
      <c r="AA20" s="69">
        <f t="shared" si="16"/>
        <v>8</v>
      </c>
      <c r="AB20" s="69">
        <f t="shared" si="16"/>
        <v>8</v>
      </c>
      <c r="AC20" s="69">
        <f t="shared" si="16"/>
        <v>4</v>
      </c>
      <c r="AD20" s="69">
        <f t="shared" si="16"/>
        <v>0</v>
      </c>
      <c r="AE20" s="69">
        <f t="shared" si="16"/>
        <v>0</v>
      </c>
      <c r="AF20" s="69">
        <f t="shared" si="16"/>
        <v>0</v>
      </c>
      <c r="AG20" s="69">
        <f t="shared" si="16"/>
        <v>10</v>
      </c>
      <c r="AH20" s="69">
        <f t="shared" si="16"/>
        <v>10</v>
      </c>
      <c r="AI20" s="69">
        <f t="shared" si="16"/>
        <v>10</v>
      </c>
      <c r="AJ20" s="69">
        <f t="shared" si="16"/>
        <v>10</v>
      </c>
      <c r="AK20" s="69">
        <f t="shared" si="16"/>
        <v>10</v>
      </c>
      <c r="AL20" s="69">
        <f t="shared" si="16"/>
        <v>10</v>
      </c>
      <c r="AM20" s="69">
        <f t="shared" si="16"/>
        <v>10</v>
      </c>
      <c r="AN20" s="69">
        <f t="shared" si="16"/>
        <v>10</v>
      </c>
      <c r="AO20" s="69">
        <f t="shared" si="16"/>
        <v>8</v>
      </c>
      <c r="AP20" s="69">
        <f t="shared" si="16"/>
        <v>0</v>
      </c>
      <c r="AQ20" s="69">
        <f t="shared" si="16"/>
        <v>4</v>
      </c>
      <c r="AR20" s="69">
        <f t="shared" si="16"/>
        <v>4</v>
      </c>
      <c r="AS20" s="69">
        <f t="shared" si="16"/>
        <v>4</v>
      </c>
      <c r="AT20" s="69">
        <f t="shared" si="16"/>
        <v>0</v>
      </c>
      <c r="AU20" s="69">
        <f t="shared" si="16"/>
        <v>0</v>
      </c>
      <c r="AV20" s="69">
        <f t="shared" si="16"/>
        <v>0</v>
      </c>
      <c r="AW20" s="69">
        <f t="shared" si="16"/>
        <v>0</v>
      </c>
      <c r="AX20" s="69">
        <f t="shared" si="16"/>
        <v>0</v>
      </c>
      <c r="AY20" s="69">
        <f t="shared" si="16"/>
        <v>0</v>
      </c>
      <c r="AZ20" s="69">
        <f t="shared" si="16"/>
        <v>0</v>
      </c>
      <c r="BA20" s="69">
        <f t="shared" si="16"/>
        <v>0</v>
      </c>
      <c r="BB20" s="69">
        <f t="shared" si="16"/>
        <v>0</v>
      </c>
      <c r="BC20" s="69">
        <f t="shared" si="16"/>
        <v>0</v>
      </c>
      <c r="BD20" s="69">
        <f t="shared" si="16"/>
        <v>0</v>
      </c>
      <c r="BE20" s="69">
        <f t="shared" si="16"/>
        <v>0</v>
      </c>
      <c r="BF20" s="69">
        <f t="shared" si="16"/>
        <v>236</v>
      </c>
    </row>
    <row r="21" spans="1:58" ht="19.5" thickBot="1">
      <c r="A21" s="162"/>
      <c r="B21" s="169"/>
      <c r="C21" s="171"/>
      <c r="D21" s="74" t="s">
        <v>15</v>
      </c>
      <c r="E21" s="69">
        <f>SUM(E23,E25,E29,E31,E27)</f>
        <v>3</v>
      </c>
      <c r="F21" s="69">
        <f aca="true" t="shared" si="17" ref="F21:BF21">SUM(F23,F25,F29,F31,F27)</f>
        <v>4</v>
      </c>
      <c r="G21" s="69">
        <f t="shared" si="17"/>
        <v>3</v>
      </c>
      <c r="H21" s="69">
        <f t="shared" si="17"/>
        <v>4</v>
      </c>
      <c r="I21" s="69">
        <f t="shared" si="17"/>
        <v>3</v>
      </c>
      <c r="J21" s="69">
        <f t="shared" si="17"/>
        <v>4</v>
      </c>
      <c r="K21" s="69">
        <f t="shared" si="17"/>
        <v>3</v>
      </c>
      <c r="L21" s="69">
        <f t="shared" si="17"/>
        <v>4</v>
      </c>
      <c r="M21" s="69">
        <f t="shared" si="17"/>
        <v>3</v>
      </c>
      <c r="N21" s="69">
        <f t="shared" si="17"/>
        <v>3</v>
      </c>
      <c r="O21" s="69">
        <f t="shared" si="17"/>
        <v>1</v>
      </c>
      <c r="P21" s="69">
        <f t="shared" si="17"/>
        <v>2</v>
      </c>
      <c r="Q21" s="69">
        <f t="shared" si="17"/>
        <v>1</v>
      </c>
      <c r="R21" s="69">
        <f t="shared" si="17"/>
        <v>2</v>
      </c>
      <c r="S21" s="69">
        <f t="shared" si="17"/>
        <v>2</v>
      </c>
      <c r="T21" s="69">
        <f t="shared" si="17"/>
        <v>2</v>
      </c>
      <c r="U21" s="69">
        <f t="shared" si="17"/>
        <v>2</v>
      </c>
      <c r="V21" s="69">
        <f t="shared" si="17"/>
        <v>0</v>
      </c>
      <c r="W21" s="69">
        <f t="shared" si="17"/>
        <v>0</v>
      </c>
      <c r="X21" s="69">
        <f t="shared" si="17"/>
        <v>4</v>
      </c>
      <c r="Y21" s="69">
        <f t="shared" si="17"/>
        <v>4</v>
      </c>
      <c r="Z21" s="69">
        <f t="shared" si="17"/>
        <v>4</v>
      </c>
      <c r="AA21" s="69">
        <f t="shared" si="17"/>
        <v>4</v>
      </c>
      <c r="AB21" s="69">
        <f t="shared" si="17"/>
        <v>4</v>
      </c>
      <c r="AC21" s="69">
        <f t="shared" si="17"/>
        <v>2</v>
      </c>
      <c r="AD21" s="69">
        <f t="shared" si="17"/>
        <v>0</v>
      </c>
      <c r="AE21" s="69">
        <f t="shared" si="17"/>
        <v>0</v>
      </c>
      <c r="AF21" s="69">
        <f t="shared" si="17"/>
        <v>0</v>
      </c>
      <c r="AG21" s="69">
        <f t="shared" si="17"/>
        <v>6</v>
      </c>
      <c r="AH21" s="69">
        <f t="shared" si="17"/>
        <v>5</v>
      </c>
      <c r="AI21" s="69">
        <f t="shared" si="17"/>
        <v>5</v>
      </c>
      <c r="AJ21" s="69">
        <f t="shared" si="17"/>
        <v>5</v>
      </c>
      <c r="AK21" s="69">
        <f t="shared" si="17"/>
        <v>5</v>
      </c>
      <c r="AL21" s="69">
        <f t="shared" si="17"/>
        <v>5</v>
      </c>
      <c r="AM21" s="69">
        <f t="shared" si="17"/>
        <v>6</v>
      </c>
      <c r="AN21" s="69">
        <f t="shared" si="17"/>
        <v>5</v>
      </c>
      <c r="AO21" s="69">
        <f t="shared" si="17"/>
        <v>4</v>
      </c>
      <c r="AP21" s="69">
        <f t="shared" si="17"/>
        <v>0</v>
      </c>
      <c r="AQ21" s="69">
        <f t="shared" si="17"/>
        <v>2</v>
      </c>
      <c r="AR21" s="69">
        <f t="shared" si="17"/>
        <v>2</v>
      </c>
      <c r="AS21" s="69">
        <f t="shared" si="17"/>
        <v>2</v>
      </c>
      <c r="AT21" s="69">
        <f t="shared" si="17"/>
        <v>0</v>
      </c>
      <c r="AU21" s="69">
        <f t="shared" si="17"/>
        <v>0</v>
      </c>
      <c r="AV21" s="69">
        <f t="shared" si="17"/>
        <v>0</v>
      </c>
      <c r="AW21" s="69">
        <f t="shared" si="17"/>
        <v>0</v>
      </c>
      <c r="AX21" s="69">
        <f t="shared" si="17"/>
        <v>0</v>
      </c>
      <c r="AY21" s="69">
        <f t="shared" si="17"/>
        <v>0</v>
      </c>
      <c r="AZ21" s="69">
        <f t="shared" si="17"/>
        <v>0</v>
      </c>
      <c r="BA21" s="69">
        <f t="shared" si="17"/>
        <v>0</v>
      </c>
      <c r="BB21" s="69">
        <f t="shared" si="17"/>
        <v>0</v>
      </c>
      <c r="BC21" s="69">
        <f t="shared" si="17"/>
        <v>0</v>
      </c>
      <c r="BD21" s="69">
        <f t="shared" si="17"/>
        <v>0</v>
      </c>
      <c r="BE21" s="69">
        <f t="shared" si="17"/>
        <v>0</v>
      </c>
      <c r="BF21" s="69">
        <f t="shared" si="17"/>
        <v>120</v>
      </c>
    </row>
    <row r="22" spans="1:58" ht="18.75">
      <c r="A22" s="162"/>
      <c r="B22" s="172" t="s">
        <v>85</v>
      </c>
      <c r="C22" s="206" t="s">
        <v>86</v>
      </c>
      <c r="D22" s="87" t="s">
        <v>16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>
        <v>4</v>
      </c>
      <c r="T22" s="101">
        <v>4</v>
      </c>
      <c r="U22" s="101">
        <v>4</v>
      </c>
      <c r="V22" s="103">
        <v>0</v>
      </c>
      <c r="W22" s="104">
        <v>0</v>
      </c>
      <c r="X22" s="101">
        <v>4</v>
      </c>
      <c r="Y22" s="101">
        <v>4</v>
      </c>
      <c r="Z22" s="101">
        <v>4</v>
      </c>
      <c r="AA22" s="101">
        <v>4</v>
      </c>
      <c r="AB22" s="101">
        <v>4</v>
      </c>
      <c r="AC22" s="101"/>
      <c r="AD22" s="101"/>
      <c r="AE22" s="101"/>
      <c r="AF22" s="101"/>
      <c r="AG22" s="101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5"/>
      <c r="AW22" s="45">
        <v>0</v>
      </c>
      <c r="AX22" s="45">
        <v>0</v>
      </c>
      <c r="AY22" s="45">
        <v>0</v>
      </c>
      <c r="AZ22" s="45">
        <v>0</v>
      </c>
      <c r="BA22" s="45">
        <v>0</v>
      </c>
      <c r="BB22" s="45">
        <v>0</v>
      </c>
      <c r="BC22" s="45">
        <v>0</v>
      </c>
      <c r="BD22" s="45">
        <v>0</v>
      </c>
      <c r="BE22" s="46">
        <v>0</v>
      </c>
      <c r="BF22" s="47">
        <f aca="true" t="shared" si="18" ref="BF22:BF31">SUM(E22:BE22)</f>
        <v>32</v>
      </c>
    </row>
    <row r="23" spans="1:58" ht="18.75">
      <c r="A23" s="162"/>
      <c r="B23" s="173"/>
      <c r="C23" s="207"/>
      <c r="D23" s="79" t="s">
        <v>15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>
        <v>2</v>
      </c>
      <c r="T23" s="80">
        <v>2</v>
      </c>
      <c r="U23" s="80">
        <v>2</v>
      </c>
      <c r="V23" s="106">
        <v>0</v>
      </c>
      <c r="W23" s="107">
        <v>0</v>
      </c>
      <c r="X23" s="80">
        <f>X22/2</f>
        <v>2</v>
      </c>
      <c r="Y23" s="80">
        <f>Y22/2</f>
        <v>2</v>
      </c>
      <c r="Z23" s="80">
        <f>Z22/2</f>
        <v>2</v>
      </c>
      <c r="AA23" s="80">
        <f>AA22/2</f>
        <v>2</v>
      </c>
      <c r="AB23" s="80">
        <f>AB22/2</f>
        <v>2</v>
      </c>
      <c r="AC23" s="80"/>
      <c r="AD23" s="81"/>
      <c r="AE23" s="81"/>
      <c r="AF23" s="81"/>
      <c r="AG23" s="80"/>
      <c r="AH23" s="80"/>
      <c r="AI23" s="80"/>
      <c r="AJ23" s="80"/>
      <c r="AK23" s="80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5"/>
      <c r="AW23" s="56">
        <v>0</v>
      </c>
      <c r="AX23" s="56">
        <v>0</v>
      </c>
      <c r="AY23" s="56">
        <v>0</v>
      </c>
      <c r="AZ23" s="56">
        <v>0</v>
      </c>
      <c r="BA23" s="56">
        <v>0</v>
      </c>
      <c r="BB23" s="56">
        <v>0</v>
      </c>
      <c r="BC23" s="56">
        <v>0</v>
      </c>
      <c r="BD23" s="56">
        <v>0</v>
      </c>
      <c r="BE23" s="57">
        <v>0</v>
      </c>
      <c r="BF23" s="47">
        <f t="shared" si="18"/>
        <v>16</v>
      </c>
    </row>
    <row r="24" spans="1:58" ht="18.75">
      <c r="A24" s="162"/>
      <c r="B24" s="148" t="s">
        <v>99</v>
      </c>
      <c r="C24" s="188" t="s">
        <v>87</v>
      </c>
      <c r="D24" s="79" t="s">
        <v>16</v>
      </c>
      <c r="E24" s="80">
        <v>4</v>
      </c>
      <c r="F24" s="80">
        <v>4</v>
      </c>
      <c r="G24" s="80">
        <v>4</v>
      </c>
      <c r="H24" s="80">
        <v>4</v>
      </c>
      <c r="I24" s="80">
        <v>4</v>
      </c>
      <c r="J24" s="80">
        <v>4</v>
      </c>
      <c r="K24" s="80">
        <v>4</v>
      </c>
      <c r="L24" s="80">
        <v>4</v>
      </c>
      <c r="M24" s="80">
        <v>4</v>
      </c>
      <c r="N24" s="80">
        <v>2</v>
      </c>
      <c r="O24" s="141">
        <v>2</v>
      </c>
      <c r="P24" s="81"/>
      <c r="Q24" s="81"/>
      <c r="R24" s="81"/>
      <c r="S24" s="81"/>
      <c r="T24" s="81"/>
      <c r="U24" s="82"/>
      <c r="V24" s="106">
        <v>0</v>
      </c>
      <c r="W24" s="107">
        <v>0</v>
      </c>
      <c r="X24" s="80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5"/>
      <c r="AW24" s="56">
        <v>0</v>
      </c>
      <c r="AX24" s="56">
        <v>0</v>
      </c>
      <c r="AY24" s="56">
        <v>0</v>
      </c>
      <c r="AZ24" s="56">
        <v>0</v>
      </c>
      <c r="BA24" s="56">
        <v>0</v>
      </c>
      <c r="BB24" s="56">
        <v>0</v>
      </c>
      <c r="BC24" s="56">
        <v>0</v>
      </c>
      <c r="BD24" s="56">
        <v>0</v>
      </c>
      <c r="BE24" s="57">
        <v>0</v>
      </c>
      <c r="BF24" s="47">
        <f t="shared" si="18"/>
        <v>40</v>
      </c>
    </row>
    <row r="25" spans="1:58" ht="18.75">
      <c r="A25" s="162"/>
      <c r="B25" s="148"/>
      <c r="C25" s="188"/>
      <c r="D25" s="79" t="s">
        <v>15</v>
      </c>
      <c r="E25" s="80">
        <f aca="true" t="shared" si="19" ref="E25:O25">E24/2</f>
        <v>2</v>
      </c>
      <c r="F25" s="81">
        <f t="shared" si="19"/>
        <v>2</v>
      </c>
      <c r="G25" s="81">
        <f t="shared" si="19"/>
        <v>2</v>
      </c>
      <c r="H25" s="81">
        <f t="shared" si="19"/>
        <v>2</v>
      </c>
      <c r="I25" s="81">
        <f t="shared" si="19"/>
        <v>2</v>
      </c>
      <c r="J25" s="81">
        <f t="shared" si="19"/>
        <v>2</v>
      </c>
      <c r="K25" s="81">
        <f t="shared" si="19"/>
        <v>2</v>
      </c>
      <c r="L25" s="81">
        <f t="shared" si="19"/>
        <v>2</v>
      </c>
      <c r="M25" s="81">
        <f t="shared" si="19"/>
        <v>2</v>
      </c>
      <c r="N25" s="81">
        <f t="shared" si="19"/>
        <v>1</v>
      </c>
      <c r="O25" s="81">
        <f t="shared" si="19"/>
        <v>1</v>
      </c>
      <c r="P25" s="81"/>
      <c r="Q25" s="81"/>
      <c r="R25" s="81"/>
      <c r="S25" s="81"/>
      <c r="T25" s="81"/>
      <c r="U25" s="82"/>
      <c r="V25" s="106">
        <v>0</v>
      </c>
      <c r="W25" s="107">
        <v>0</v>
      </c>
      <c r="X25" s="80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5"/>
      <c r="AW25" s="56">
        <v>0</v>
      </c>
      <c r="AX25" s="56">
        <v>0</v>
      </c>
      <c r="AY25" s="56">
        <v>0</v>
      </c>
      <c r="AZ25" s="56">
        <v>0</v>
      </c>
      <c r="BA25" s="56">
        <v>0</v>
      </c>
      <c r="BB25" s="56">
        <v>0</v>
      </c>
      <c r="BC25" s="56">
        <v>0</v>
      </c>
      <c r="BD25" s="56">
        <v>0</v>
      </c>
      <c r="BE25" s="57">
        <v>0</v>
      </c>
      <c r="BF25" s="47">
        <f t="shared" si="18"/>
        <v>20</v>
      </c>
    </row>
    <row r="26" spans="1:58" ht="18.75">
      <c r="A26" s="162"/>
      <c r="B26" s="148" t="s">
        <v>100</v>
      </c>
      <c r="C26" s="150" t="s">
        <v>88</v>
      </c>
      <c r="D26" s="79" t="s">
        <v>16</v>
      </c>
      <c r="E26" s="80">
        <v>2</v>
      </c>
      <c r="F26" s="80">
        <v>4</v>
      </c>
      <c r="G26" s="80">
        <v>2</v>
      </c>
      <c r="H26" s="80">
        <v>4</v>
      </c>
      <c r="I26" s="80">
        <v>2</v>
      </c>
      <c r="J26" s="80">
        <v>4</v>
      </c>
      <c r="K26" s="80">
        <v>2</v>
      </c>
      <c r="L26" s="81">
        <v>4</v>
      </c>
      <c r="M26" s="81">
        <v>2</v>
      </c>
      <c r="N26" s="52">
        <v>4</v>
      </c>
      <c r="O26" s="81"/>
      <c r="P26" s="81">
        <v>4</v>
      </c>
      <c r="Q26" s="81">
        <v>2</v>
      </c>
      <c r="R26" s="141">
        <v>4</v>
      </c>
      <c r="S26" s="81"/>
      <c r="T26" s="81"/>
      <c r="U26" s="82"/>
      <c r="V26" s="106">
        <v>0</v>
      </c>
      <c r="W26" s="107">
        <v>0</v>
      </c>
      <c r="X26" s="80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5"/>
      <c r="AW26" s="56">
        <v>0</v>
      </c>
      <c r="AX26" s="56">
        <v>0</v>
      </c>
      <c r="AY26" s="56">
        <v>0</v>
      </c>
      <c r="AZ26" s="56">
        <v>0</v>
      </c>
      <c r="BA26" s="56">
        <v>0</v>
      </c>
      <c r="BB26" s="56">
        <v>0</v>
      </c>
      <c r="BC26" s="56">
        <v>0</v>
      </c>
      <c r="BD26" s="56">
        <v>0</v>
      </c>
      <c r="BE26" s="57">
        <v>0</v>
      </c>
      <c r="BF26" s="47">
        <f t="shared" si="18"/>
        <v>40</v>
      </c>
    </row>
    <row r="27" spans="1:58" ht="18.75">
      <c r="A27" s="162"/>
      <c r="B27" s="149"/>
      <c r="C27" s="151"/>
      <c r="D27" s="88" t="s">
        <v>15</v>
      </c>
      <c r="E27" s="92">
        <f aca="true" t="shared" si="20" ref="E27:N27">E26/2</f>
        <v>1</v>
      </c>
      <c r="F27" s="89">
        <f t="shared" si="20"/>
        <v>2</v>
      </c>
      <c r="G27" s="89">
        <f t="shared" si="20"/>
        <v>1</v>
      </c>
      <c r="H27" s="89">
        <f t="shared" si="20"/>
        <v>2</v>
      </c>
      <c r="I27" s="89">
        <f t="shared" si="20"/>
        <v>1</v>
      </c>
      <c r="J27" s="89">
        <f t="shared" si="20"/>
        <v>2</v>
      </c>
      <c r="K27" s="89">
        <f t="shared" si="20"/>
        <v>1</v>
      </c>
      <c r="L27" s="89">
        <f t="shared" si="20"/>
        <v>2</v>
      </c>
      <c r="M27" s="89">
        <f t="shared" si="20"/>
        <v>1</v>
      </c>
      <c r="N27" s="89">
        <f t="shared" si="20"/>
        <v>2</v>
      </c>
      <c r="O27" s="89"/>
      <c r="P27" s="89">
        <v>2</v>
      </c>
      <c r="Q27" s="89">
        <v>1</v>
      </c>
      <c r="R27" s="89">
        <v>2</v>
      </c>
      <c r="S27" s="89"/>
      <c r="T27" s="89"/>
      <c r="U27" s="90"/>
      <c r="V27" s="108">
        <v>0</v>
      </c>
      <c r="W27" s="109">
        <v>0</v>
      </c>
      <c r="X27" s="92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94"/>
      <c r="AW27" s="65">
        <v>0</v>
      </c>
      <c r="AX27" s="65">
        <v>0</v>
      </c>
      <c r="AY27" s="65">
        <v>0</v>
      </c>
      <c r="AZ27" s="65">
        <v>0</v>
      </c>
      <c r="BA27" s="65">
        <v>0</v>
      </c>
      <c r="BB27" s="65">
        <v>0</v>
      </c>
      <c r="BC27" s="65">
        <v>0</v>
      </c>
      <c r="BD27" s="65">
        <v>0</v>
      </c>
      <c r="BE27" s="66">
        <v>0</v>
      </c>
      <c r="BF27" s="47">
        <f t="shared" si="18"/>
        <v>20</v>
      </c>
    </row>
    <row r="28" spans="1:58" ht="18.75">
      <c r="A28" s="162"/>
      <c r="B28" s="149" t="s">
        <v>106</v>
      </c>
      <c r="C28" s="226" t="s">
        <v>109</v>
      </c>
      <c r="D28" s="79" t="s">
        <v>16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1"/>
      <c r="U28" s="82"/>
      <c r="V28" s="83">
        <v>0</v>
      </c>
      <c r="W28" s="57">
        <v>0</v>
      </c>
      <c r="X28" s="80">
        <v>4</v>
      </c>
      <c r="Y28" s="80">
        <v>4</v>
      </c>
      <c r="Z28" s="80">
        <v>4</v>
      </c>
      <c r="AA28" s="80">
        <v>4</v>
      </c>
      <c r="AB28" s="80">
        <v>4</v>
      </c>
      <c r="AC28" s="80">
        <v>4</v>
      </c>
      <c r="AD28" s="80"/>
      <c r="AE28" s="80"/>
      <c r="AF28" s="80"/>
      <c r="AG28" s="80">
        <v>8</v>
      </c>
      <c r="AH28" s="80">
        <v>6</v>
      </c>
      <c r="AI28" s="80">
        <v>8</v>
      </c>
      <c r="AJ28" s="80">
        <v>6</v>
      </c>
      <c r="AK28" s="80">
        <v>8</v>
      </c>
      <c r="AL28" s="80">
        <v>6</v>
      </c>
      <c r="AM28" s="52">
        <v>8</v>
      </c>
      <c r="AN28" s="52">
        <v>6</v>
      </c>
      <c r="AO28" s="146">
        <v>8</v>
      </c>
      <c r="AP28" s="81"/>
      <c r="AQ28" s="81"/>
      <c r="AR28" s="81"/>
      <c r="AS28" s="81"/>
      <c r="AT28" s="81"/>
      <c r="AU28" s="81"/>
      <c r="AV28" s="85"/>
      <c r="AW28" s="56">
        <v>0</v>
      </c>
      <c r="AX28" s="56">
        <v>0</v>
      </c>
      <c r="AY28" s="56">
        <v>0</v>
      </c>
      <c r="AZ28" s="56">
        <v>0</v>
      </c>
      <c r="BA28" s="56">
        <v>0</v>
      </c>
      <c r="BB28" s="56">
        <v>0</v>
      </c>
      <c r="BC28" s="56">
        <v>0</v>
      </c>
      <c r="BD28" s="56">
        <v>0</v>
      </c>
      <c r="BE28" s="66">
        <v>0</v>
      </c>
      <c r="BF28" s="87">
        <f t="shared" si="18"/>
        <v>88</v>
      </c>
    </row>
    <row r="29" spans="1:58" ht="18.75">
      <c r="A29" s="162"/>
      <c r="B29" s="228"/>
      <c r="C29" s="227"/>
      <c r="D29" s="88" t="s">
        <v>15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1"/>
      <c r="U29" s="90"/>
      <c r="V29" s="91"/>
      <c r="W29" s="66"/>
      <c r="X29" s="80">
        <f>X28/2</f>
        <v>2</v>
      </c>
      <c r="Y29" s="80">
        <f aca="true" t="shared" si="21" ref="Y29:AM29">Y28/2</f>
        <v>2</v>
      </c>
      <c r="Z29" s="80">
        <f t="shared" si="21"/>
        <v>2</v>
      </c>
      <c r="AA29" s="80">
        <f t="shared" si="21"/>
        <v>2</v>
      </c>
      <c r="AB29" s="80">
        <f t="shared" si="21"/>
        <v>2</v>
      </c>
      <c r="AC29" s="80">
        <f t="shared" si="21"/>
        <v>2</v>
      </c>
      <c r="AD29" s="80"/>
      <c r="AE29" s="80"/>
      <c r="AF29" s="80"/>
      <c r="AG29" s="80">
        <v>4</v>
      </c>
      <c r="AH29" s="80">
        <f t="shared" si="21"/>
        <v>3</v>
      </c>
      <c r="AI29" s="80">
        <f t="shared" si="21"/>
        <v>4</v>
      </c>
      <c r="AJ29" s="80">
        <f t="shared" si="21"/>
        <v>3</v>
      </c>
      <c r="AK29" s="80">
        <f t="shared" si="21"/>
        <v>4</v>
      </c>
      <c r="AL29" s="80">
        <f t="shared" si="21"/>
        <v>3</v>
      </c>
      <c r="AM29" s="80">
        <f t="shared" si="21"/>
        <v>4</v>
      </c>
      <c r="AN29" s="80">
        <v>3</v>
      </c>
      <c r="AO29" s="81">
        <v>4</v>
      </c>
      <c r="AP29" s="81"/>
      <c r="AQ29" s="81"/>
      <c r="AR29" s="81"/>
      <c r="AS29" s="81"/>
      <c r="AT29" s="81"/>
      <c r="AU29" s="81"/>
      <c r="AV29" s="139"/>
      <c r="AW29" s="56">
        <v>0</v>
      </c>
      <c r="AX29" s="56">
        <v>0</v>
      </c>
      <c r="AY29" s="56">
        <v>0</v>
      </c>
      <c r="AZ29" s="56">
        <v>0</v>
      </c>
      <c r="BA29" s="56">
        <v>0</v>
      </c>
      <c r="BB29" s="56">
        <v>0</v>
      </c>
      <c r="BC29" s="56">
        <v>0</v>
      </c>
      <c r="BD29" s="56">
        <v>0</v>
      </c>
      <c r="BE29" s="56">
        <v>0</v>
      </c>
      <c r="BF29" s="87">
        <f t="shared" si="18"/>
        <v>44</v>
      </c>
    </row>
    <row r="30" spans="1:58" ht="18.75">
      <c r="A30" s="162"/>
      <c r="B30" s="149" t="s">
        <v>123</v>
      </c>
      <c r="C30" s="234" t="s">
        <v>122</v>
      </c>
      <c r="D30" s="79" t="s">
        <v>16</v>
      </c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1"/>
      <c r="U30" s="90"/>
      <c r="V30" s="91"/>
      <c r="W30" s="66"/>
      <c r="X30" s="80"/>
      <c r="Y30" s="80"/>
      <c r="Z30" s="80"/>
      <c r="AA30" s="80"/>
      <c r="AB30" s="80"/>
      <c r="AC30" s="80"/>
      <c r="AD30" s="80"/>
      <c r="AE30" s="80"/>
      <c r="AF30" s="80"/>
      <c r="AG30" s="80">
        <v>2</v>
      </c>
      <c r="AH30" s="80">
        <v>4</v>
      </c>
      <c r="AI30" s="80">
        <v>2</v>
      </c>
      <c r="AJ30" s="80">
        <v>4</v>
      </c>
      <c r="AK30" s="80">
        <v>2</v>
      </c>
      <c r="AL30" s="80">
        <v>4</v>
      </c>
      <c r="AM30" s="80">
        <v>2</v>
      </c>
      <c r="AN30" s="80">
        <v>4</v>
      </c>
      <c r="AO30" s="81"/>
      <c r="AP30" s="81"/>
      <c r="AQ30" s="81">
        <v>4</v>
      </c>
      <c r="AR30" s="81">
        <v>4</v>
      </c>
      <c r="AS30" s="81">
        <v>4</v>
      </c>
      <c r="AT30" s="81"/>
      <c r="AU30" s="81"/>
      <c r="AV30" s="139"/>
      <c r="AW30" s="56">
        <v>0</v>
      </c>
      <c r="AX30" s="56">
        <v>0</v>
      </c>
      <c r="AY30" s="56">
        <v>0</v>
      </c>
      <c r="AZ30" s="56">
        <v>0</v>
      </c>
      <c r="BA30" s="56">
        <v>0</v>
      </c>
      <c r="BB30" s="56">
        <v>0</v>
      </c>
      <c r="BC30" s="56">
        <v>0</v>
      </c>
      <c r="BD30" s="56">
        <v>0</v>
      </c>
      <c r="BE30" s="56">
        <v>0</v>
      </c>
      <c r="BF30" s="87">
        <f t="shared" si="18"/>
        <v>36</v>
      </c>
    </row>
    <row r="31" spans="1:58" ht="19.5" thickBot="1">
      <c r="A31" s="162"/>
      <c r="B31" s="229"/>
      <c r="C31" s="235"/>
      <c r="D31" s="88" t="s">
        <v>15</v>
      </c>
      <c r="E31" s="80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90"/>
      <c r="V31" s="91">
        <v>0</v>
      </c>
      <c r="W31" s="66">
        <v>0</v>
      </c>
      <c r="X31" s="80"/>
      <c r="Y31" s="80"/>
      <c r="Z31" s="80"/>
      <c r="AA31" s="80"/>
      <c r="AB31" s="80"/>
      <c r="AC31" s="80"/>
      <c r="AD31" s="80"/>
      <c r="AE31" s="80"/>
      <c r="AF31" s="80"/>
      <c r="AG31" s="80">
        <v>2</v>
      </c>
      <c r="AH31" s="80">
        <f>AH30/2</f>
        <v>2</v>
      </c>
      <c r="AI31" s="80">
        <f>AI30/2</f>
        <v>1</v>
      </c>
      <c r="AJ31" s="80">
        <f>AJ30/2</f>
        <v>2</v>
      </c>
      <c r="AK31" s="80">
        <f>AK30/2</f>
        <v>1</v>
      </c>
      <c r="AL31" s="80">
        <f>AL30/2</f>
        <v>2</v>
      </c>
      <c r="AM31" s="80">
        <v>2</v>
      </c>
      <c r="AN31" s="80">
        <f>AN30/2</f>
        <v>2</v>
      </c>
      <c r="AO31" s="81"/>
      <c r="AP31" s="81"/>
      <c r="AQ31" s="81">
        <v>2</v>
      </c>
      <c r="AR31" s="81">
        <v>2</v>
      </c>
      <c r="AS31" s="81">
        <v>2</v>
      </c>
      <c r="AT31" s="81"/>
      <c r="AU31" s="81"/>
      <c r="AV31" s="110"/>
      <c r="AW31" s="65">
        <v>0</v>
      </c>
      <c r="AX31" s="65">
        <v>0</v>
      </c>
      <c r="AY31" s="65">
        <v>0</v>
      </c>
      <c r="AZ31" s="65">
        <v>0</v>
      </c>
      <c r="BA31" s="65">
        <v>0</v>
      </c>
      <c r="BB31" s="65">
        <v>0</v>
      </c>
      <c r="BC31" s="65">
        <v>0</v>
      </c>
      <c r="BD31" s="65">
        <v>0</v>
      </c>
      <c r="BE31" s="95"/>
      <c r="BF31" s="87">
        <f t="shared" si="18"/>
        <v>20</v>
      </c>
    </row>
    <row r="32" spans="1:58" ht="18.75">
      <c r="A32" s="162"/>
      <c r="B32" s="165" t="s">
        <v>24</v>
      </c>
      <c r="C32" s="159" t="s">
        <v>25</v>
      </c>
      <c r="D32" s="21" t="s">
        <v>16</v>
      </c>
      <c r="E32" s="111">
        <f aca="true" t="shared" si="22" ref="E32:U32">E34+E44</f>
        <v>18</v>
      </c>
      <c r="F32" s="112">
        <f t="shared" si="22"/>
        <v>16</v>
      </c>
      <c r="G32" s="112">
        <f t="shared" si="22"/>
        <v>18</v>
      </c>
      <c r="H32" s="112">
        <f t="shared" si="22"/>
        <v>16</v>
      </c>
      <c r="I32" s="112">
        <f t="shared" si="22"/>
        <v>18</v>
      </c>
      <c r="J32" s="112">
        <f t="shared" si="22"/>
        <v>16</v>
      </c>
      <c r="K32" s="112">
        <f t="shared" si="22"/>
        <v>18</v>
      </c>
      <c r="L32" s="112">
        <f t="shared" si="22"/>
        <v>16</v>
      </c>
      <c r="M32" s="112">
        <f t="shared" si="22"/>
        <v>18</v>
      </c>
      <c r="N32" s="112">
        <f t="shared" si="22"/>
        <v>18</v>
      </c>
      <c r="O32" s="112">
        <f t="shared" si="22"/>
        <v>10</v>
      </c>
      <c r="P32" s="112">
        <f t="shared" si="22"/>
        <v>20</v>
      </c>
      <c r="Q32" s="112">
        <f t="shared" si="22"/>
        <v>22</v>
      </c>
      <c r="R32" s="112">
        <f t="shared" si="22"/>
        <v>12</v>
      </c>
      <c r="S32" s="112">
        <f t="shared" si="22"/>
        <v>20</v>
      </c>
      <c r="T32" s="112">
        <f t="shared" si="22"/>
        <v>20</v>
      </c>
      <c r="U32" s="113">
        <f t="shared" si="22"/>
        <v>22</v>
      </c>
      <c r="V32" s="25">
        <v>0</v>
      </c>
      <c r="W32" s="26">
        <v>0</v>
      </c>
      <c r="X32" s="111">
        <f aca="true" t="shared" si="23" ref="X32:AV32">X34+X44</f>
        <v>24</v>
      </c>
      <c r="Y32" s="112">
        <f t="shared" si="23"/>
        <v>24</v>
      </c>
      <c r="Z32" s="112">
        <f t="shared" si="23"/>
        <v>24</v>
      </c>
      <c r="AA32" s="112">
        <f t="shared" si="23"/>
        <v>24</v>
      </c>
      <c r="AB32" s="112">
        <f t="shared" si="23"/>
        <v>24</v>
      </c>
      <c r="AC32" s="112">
        <f t="shared" si="23"/>
        <v>24</v>
      </c>
      <c r="AD32" s="112">
        <f t="shared" si="23"/>
        <v>36</v>
      </c>
      <c r="AE32" s="112">
        <f t="shared" si="23"/>
        <v>36</v>
      </c>
      <c r="AF32" s="112">
        <f t="shared" si="23"/>
        <v>36</v>
      </c>
      <c r="AG32" s="112">
        <f t="shared" si="23"/>
        <v>22</v>
      </c>
      <c r="AH32" s="112">
        <f t="shared" si="23"/>
        <v>22</v>
      </c>
      <c r="AI32" s="112">
        <f t="shared" si="23"/>
        <v>22</v>
      </c>
      <c r="AJ32" s="112">
        <f t="shared" si="23"/>
        <v>22</v>
      </c>
      <c r="AK32" s="112">
        <f t="shared" si="23"/>
        <v>22</v>
      </c>
      <c r="AL32" s="112">
        <f t="shared" si="23"/>
        <v>22</v>
      </c>
      <c r="AM32" s="112">
        <f t="shared" si="23"/>
        <v>22</v>
      </c>
      <c r="AN32" s="112">
        <f t="shared" si="23"/>
        <v>22</v>
      </c>
      <c r="AO32" s="112">
        <f t="shared" si="23"/>
        <v>22</v>
      </c>
      <c r="AP32" s="112">
        <f t="shared" si="23"/>
        <v>24</v>
      </c>
      <c r="AQ32" s="112">
        <f t="shared" si="23"/>
        <v>30</v>
      </c>
      <c r="AR32" s="112">
        <f t="shared" si="23"/>
        <v>32</v>
      </c>
      <c r="AS32" s="112">
        <f t="shared" si="23"/>
        <v>32</v>
      </c>
      <c r="AT32" s="112">
        <f t="shared" si="23"/>
        <v>24</v>
      </c>
      <c r="AU32" s="112">
        <f t="shared" si="23"/>
        <v>36</v>
      </c>
      <c r="AV32" s="112">
        <f t="shared" si="23"/>
        <v>6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8">
        <v>0</v>
      </c>
      <c r="BF32" s="114">
        <f>BF34+BF44</f>
        <v>932</v>
      </c>
    </row>
    <row r="33" spans="1:58" ht="19.5" thickBot="1">
      <c r="A33" s="162"/>
      <c r="B33" s="166"/>
      <c r="C33" s="160"/>
      <c r="D33" s="30" t="s">
        <v>15</v>
      </c>
      <c r="E33" s="31">
        <f aca="true" t="shared" si="24" ref="E33:U33">E35+E45</f>
        <v>9</v>
      </c>
      <c r="F33" s="32">
        <f t="shared" si="24"/>
        <v>8</v>
      </c>
      <c r="G33" s="32">
        <f t="shared" si="24"/>
        <v>9</v>
      </c>
      <c r="H33" s="32">
        <f t="shared" si="24"/>
        <v>8</v>
      </c>
      <c r="I33" s="32">
        <f t="shared" si="24"/>
        <v>9</v>
      </c>
      <c r="J33" s="32">
        <f t="shared" si="24"/>
        <v>8</v>
      </c>
      <c r="K33" s="32">
        <f t="shared" si="24"/>
        <v>9</v>
      </c>
      <c r="L33" s="32">
        <f t="shared" si="24"/>
        <v>8</v>
      </c>
      <c r="M33" s="32">
        <f t="shared" si="24"/>
        <v>9</v>
      </c>
      <c r="N33" s="32">
        <f t="shared" si="24"/>
        <v>9</v>
      </c>
      <c r="O33" s="32">
        <f t="shared" si="24"/>
        <v>5</v>
      </c>
      <c r="P33" s="32">
        <f t="shared" si="24"/>
        <v>10</v>
      </c>
      <c r="Q33" s="32">
        <f t="shared" si="24"/>
        <v>11</v>
      </c>
      <c r="R33" s="32">
        <f t="shared" si="24"/>
        <v>6</v>
      </c>
      <c r="S33" s="32">
        <f t="shared" si="24"/>
        <v>10</v>
      </c>
      <c r="T33" s="32">
        <f t="shared" si="24"/>
        <v>10</v>
      </c>
      <c r="U33" s="33">
        <f t="shared" si="24"/>
        <v>11</v>
      </c>
      <c r="V33" s="115">
        <v>0</v>
      </c>
      <c r="W33" s="116">
        <v>0</v>
      </c>
      <c r="X33" s="31">
        <f aca="true" t="shared" si="25" ref="X33:AV33">X35+X45</f>
        <v>12</v>
      </c>
      <c r="Y33" s="32">
        <f t="shared" si="25"/>
        <v>12</v>
      </c>
      <c r="Z33" s="32">
        <f t="shared" si="25"/>
        <v>12</v>
      </c>
      <c r="AA33" s="32">
        <f t="shared" si="25"/>
        <v>12</v>
      </c>
      <c r="AB33" s="32">
        <f t="shared" si="25"/>
        <v>12</v>
      </c>
      <c r="AC33" s="32">
        <f t="shared" si="25"/>
        <v>3</v>
      </c>
      <c r="AD33" s="32">
        <f t="shared" si="25"/>
        <v>0</v>
      </c>
      <c r="AE33" s="32">
        <f t="shared" si="25"/>
        <v>0</v>
      </c>
      <c r="AF33" s="32">
        <f t="shared" si="25"/>
        <v>0</v>
      </c>
      <c r="AG33" s="32">
        <f t="shared" si="25"/>
        <v>10</v>
      </c>
      <c r="AH33" s="32">
        <f t="shared" si="25"/>
        <v>11</v>
      </c>
      <c r="AI33" s="32">
        <f t="shared" si="25"/>
        <v>11</v>
      </c>
      <c r="AJ33" s="32">
        <f t="shared" si="25"/>
        <v>11</v>
      </c>
      <c r="AK33" s="32">
        <f t="shared" si="25"/>
        <v>11</v>
      </c>
      <c r="AL33" s="32">
        <f t="shared" si="25"/>
        <v>11</v>
      </c>
      <c r="AM33" s="32">
        <f t="shared" si="25"/>
        <v>11</v>
      </c>
      <c r="AN33" s="32">
        <f t="shared" si="25"/>
        <v>11</v>
      </c>
      <c r="AO33" s="32">
        <f t="shared" si="25"/>
        <v>2</v>
      </c>
      <c r="AP33" s="32">
        <f t="shared" si="25"/>
        <v>3</v>
      </c>
      <c r="AQ33" s="32">
        <f t="shared" si="25"/>
        <v>15</v>
      </c>
      <c r="AR33" s="32">
        <f t="shared" si="25"/>
        <v>16</v>
      </c>
      <c r="AS33" s="32">
        <f t="shared" si="25"/>
        <v>16</v>
      </c>
      <c r="AT33" s="32">
        <f t="shared" si="25"/>
        <v>8</v>
      </c>
      <c r="AU33" s="32">
        <f t="shared" si="25"/>
        <v>0</v>
      </c>
      <c r="AV33" s="32">
        <f t="shared" si="25"/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  <c r="BB33" s="36">
        <v>0</v>
      </c>
      <c r="BC33" s="36">
        <v>0</v>
      </c>
      <c r="BD33" s="36">
        <v>0</v>
      </c>
      <c r="BE33" s="37">
        <v>0</v>
      </c>
      <c r="BF33" s="38">
        <f>BF35+BF45</f>
        <v>292</v>
      </c>
    </row>
    <row r="34" spans="1:58" ht="21" customHeight="1">
      <c r="A34" s="162"/>
      <c r="B34" s="155" t="s">
        <v>26</v>
      </c>
      <c r="C34" s="157" t="s">
        <v>89</v>
      </c>
      <c r="D34" s="21" t="s">
        <v>16</v>
      </c>
      <c r="E34" s="69">
        <f aca="true" t="shared" si="26" ref="E34:U34">SUM(E36,E38,E40,E42)</f>
        <v>18</v>
      </c>
      <c r="F34" s="117">
        <f t="shared" si="26"/>
        <v>16</v>
      </c>
      <c r="G34" s="117">
        <f t="shared" si="26"/>
        <v>18</v>
      </c>
      <c r="H34" s="117">
        <f t="shared" si="26"/>
        <v>16</v>
      </c>
      <c r="I34" s="117">
        <f t="shared" si="26"/>
        <v>18</v>
      </c>
      <c r="J34" s="117">
        <f t="shared" si="26"/>
        <v>16</v>
      </c>
      <c r="K34" s="117">
        <f t="shared" si="26"/>
        <v>18</v>
      </c>
      <c r="L34" s="117">
        <f t="shared" si="26"/>
        <v>16</v>
      </c>
      <c r="M34" s="117">
        <f t="shared" si="26"/>
        <v>18</v>
      </c>
      <c r="N34" s="117">
        <f t="shared" si="26"/>
        <v>18</v>
      </c>
      <c r="O34" s="117">
        <f t="shared" si="26"/>
        <v>10</v>
      </c>
      <c r="P34" s="117">
        <f t="shared" si="26"/>
        <v>20</v>
      </c>
      <c r="Q34" s="117">
        <f t="shared" si="26"/>
        <v>22</v>
      </c>
      <c r="R34" s="117">
        <f t="shared" si="26"/>
        <v>12</v>
      </c>
      <c r="S34" s="117">
        <f t="shared" si="26"/>
        <v>20</v>
      </c>
      <c r="T34" s="117">
        <f t="shared" si="26"/>
        <v>20</v>
      </c>
      <c r="U34" s="118">
        <f t="shared" si="26"/>
        <v>22</v>
      </c>
      <c r="V34" s="25">
        <v>0</v>
      </c>
      <c r="W34" s="26">
        <v>0</v>
      </c>
      <c r="X34" s="117">
        <f aca="true" t="shared" si="27" ref="X34:AC34">SUM(X36,X38,X40,X42:X43)</f>
        <v>24</v>
      </c>
      <c r="Y34" s="117">
        <f t="shared" si="27"/>
        <v>24</v>
      </c>
      <c r="Z34" s="117">
        <f t="shared" si="27"/>
        <v>24</v>
      </c>
      <c r="AA34" s="117">
        <f t="shared" si="27"/>
        <v>24</v>
      </c>
      <c r="AB34" s="117">
        <f t="shared" si="27"/>
        <v>24</v>
      </c>
      <c r="AC34" s="117">
        <f t="shared" si="27"/>
        <v>24</v>
      </c>
      <c r="AD34" s="117">
        <f aca="true" t="shared" si="28" ref="AD34:AQ34">SUM(AD36,AD38,AD40,AD42:AD43)</f>
        <v>36</v>
      </c>
      <c r="AE34" s="117">
        <f t="shared" si="28"/>
        <v>36</v>
      </c>
      <c r="AF34" s="117">
        <f t="shared" si="28"/>
        <v>36</v>
      </c>
      <c r="AG34" s="117">
        <f t="shared" si="28"/>
        <v>12</v>
      </c>
      <c r="AH34" s="117">
        <f t="shared" si="28"/>
        <v>12</v>
      </c>
      <c r="AI34" s="117">
        <f t="shared" si="28"/>
        <v>12</v>
      </c>
      <c r="AJ34" s="117">
        <f t="shared" si="28"/>
        <v>12</v>
      </c>
      <c r="AK34" s="117">
        <f t="shared" si="28"/>
        <v>12</v>
      </c>
      <c r="AL34" s="117">
        <f>SUM(AL36,AL38,AL40,AL42:AL43)</f>
        <v>12</v>
      </c>
      <c r="AM34" s="117">
        <f>SUM(AM36,AM38,AM40,AM42:AM43)</f>
        <v>12</v>
      </c>
      <c r="AN34" s="117">
        <f t="shared" si="28"/>
        <v>12</v>
      </c>
      <c r="AO34" s="117">
        <f t="shared" si="28"/>
        <v>22</v>
      </c>
      <c r="AP34" s="117">
        <f t="shared" si="28"/>
        <v>18</v>
      </c>
      <c r="AQ34" s="117">
        <f t="shared" si="28"/>
        <v>0</v>
      </c>
      <c r="AR34" s="117">
        <f>SUM(AR36,AR38,AR40,AR42)</f>
        <v>0</v>
      </c>
      <c r="AS34" s="117">
        <f>SUM(AS36,AS38,AS40,AS42)</f>
        <v>0</v>
      </c>
      <c r="AT34" s="117">
        <f>SUM(AT36,AT38,AT40,AT42)</f>
        <v>0</v>
      </c>
      <c r="AU34" s="117">
        <f>SUM(AU36,AU38,AU40,AU42)</f>
        <v>0</v>
      </c>
      <c r="AV34" s="117">
        <f>SUM(AV36,AV38,AV40,AV42)</f>
        <v>0</v>
      </c>
      <c r="AW34" s="27">
        <v>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8">
        <v>0</v>
      </c>
      <c r="BF34" s="114">
        <f>SUM(BF36,BF38,BF40,BF42:BF43)</f>
        <v>686</v>
      </c>
    </row>
    <row r="35" spans="1:58" ht="19.5" thickBot="1">
      <c r="A35" s="162"/>
      <c r="B35" s="156"/>
      <c r="C35" s="158"/>
      <c r="D35" s="30" t="s">
        <v>15</v>
      </c>
      <c r="E35" s="75">
        <f>SUM(E37,E39,E41)</f>
        <v>9</v>
      </c>
      <c r="F35" s="98">
        <f aca="true" t="shared" si="29" ref="F35:U35">SUM(F37,F39,F41)</f>
        <v>8</v>
      </c>
      <c r="G35" s="98">
        <f t="shared" si="29"/>
        <v>9</v>
      </c>
      <c r="H35" s="98">
        <f t="shared" si="29"/>
        <v>8</v>
      </c>
      <c r="I35" s="98">
        <f t="shared" si="29"/>
        <v>9</v>
      </c>
      <c r="J35" s="98">
        <f t="shared" si="29"/>
        <v>8</v>
      </c>
      <c r="K35" s="98">
        <f t="shared" si="29"/>
        <v>9</v>
      </c>
      <c r="L35" s="98">
        <f t="shared" si="29"/>
        <v>8</v>
      </c>
      <c r="M35" s="98">
        <f t="shared" si="29"/>
        <v>9</v>
      </c>
      <c r="N35" s="98">
        <f t="shared" si="29"/>
        <v>9</v>
      </c>
      <c r="O35" s="98">
        <f>SUM(O37,O39,O41)</f>
        <v>5</v>
      </c>
      <c r="P35" s="98">
        <f t="shared" si="29"/>
        <v>10</v>
      </c>
      <c r="Q35" s="98">
        <f t="shared" si="29"/>
        <v>11</v>
      </c>
      <c r="R35" s="98">
        <f t="shared" si="29"/>
        <v>6</v>
      </c>
      <c r="S35" s="98">
        <f t="shared" si="29"/>
        <v>10</v>
      </c>
      <c r="T35" s="98">
        <f t="shared" si="29"/>
        <v>10</v>
      </c>
      <c r="U35" s="99">
        <f t="shared" si="29"/>
        <v>11</v>
      </c>
      <c r="V35" s="115">
        <v>0</v>
      </c>
      <c r="W35" s="116">
        <v>0</v>
      </c>
      <c r="X35" s="75">
        <f aca="true" t="shared" si="30" ref="X35:AV35">SUM(X37,X39,X41)</f>
        <v>12</v>
      </c>
      <c r="Y35" s="98">
        <f t="shared" si="30"/>
        <v>12</v>
      </c>
      <c r="Z35" s="98">
        <f t="shared" si="30"/>
        <v>12</v>
      </c>
      <c r="AA35" s="98">
        <f t="shared" si="30"/>
        <v>12</v>
      </c>
      <c r="AB35" s="98">
        <f>SUM(AB37,AB39,AB41)</f>
        <v>12</v>
      </c>
      <c r="AC35" s="98">
        <f>SUM(AC37,AC39,AC41)</f>
        <v>3</v>
      </c>
      <c r="AD35" s="98">
        <f t="shared" si="30"/>
        <v>0</v>
      </c>
      <c r="AE35" s="98">
        <f t="shared" si="30"/>
        <v>0</v>
      </c>
      <c r="AF35" s="98">
        <f>SUM(AF37,AF39,AF41)</f>
        <v>0</v>
      </c>
      <c r="AG35" s="98">
        <f>SUM(AG37,AG39,AG41)</f>
        <v>6</v>
      </c>
      <c r="AH35" s="98">
        <f t="shared" si="30"/>
        <v>6</v>
      </c>
      <c r="AI35" s="98">
        <f t="shared" si="30"/>
        <v>6</v>
      </c>
      <c r="AJ35" s="98">
        <f t="shared" si="30"/>
        <v>6</v>
      </c>
      <c r="AK35" s="98">
        <f t="shared" si="30"/>
        <v>6</v>
      </c>
      <c r="AL35" s="98">
        <f t="shared" si="30"/>
        <v>6</v>
      </c>
      <c r="AM35" s="98">
        <f t="shared" si="30"/>
        <v>6</v>
      </c>
      <c r="AN35" s="98">
        <f>SUM(AN37,AN39,AN41)</f>
        <v>6</v>
      </c>
      <c r="AO35" s="98">
        <f t="shared" si="30"/>
        <v>2</v>
      </c>
      <c r="AP35" s="98">
        <f t="shared" si="30"/>
        <v>0</v>
      </c>
      <c r="AQ35" s="98">
        <f t="shared" si="30"/>
        <v>0</v>
      </c>
      <c r="AR35" s="98">
        <f t="shared" si="30"/>
        <v>0</v>
      </c>
      <c r="AS35" s="98">
        <f t="shared" si="30"/>
        <v>0</v>
      </c>
      <c r="AT35" s="98">
        <f t="shared" si="30"/>
        <v>0</v>
      </c>
      <c r="AU35" s="98">
        <f t="shared" si="30"/>
        <v>0</v>
      </c>
      <c r="AV35" s="98">
        <f t="shared" si="30"/>
        <v>0</v>
      </c>
      <c r="AW35" s="36">
        <v>0</v>
      </c>
      <c r="AX35" s="36">
        <v>0</v>
      </c>
      <c r="AY35" s="36">
        <v>0</v>
      </c>
      <c r="AZ35" s="36">
        <v>0</v>
      </c>
      <c r="BA35" s="36">
        <v>0</v>
      </c>
      <c r="BB35" s="36">
        <v>0</v>
      </c>
      <c r="BC35" s="36">
        <v>0</v>
      </c>
      <c r="BD35" s="36">
        <v>0</v>
      </c>
      <c r="BE35" s="37">
        <v>0</v>
      </c>
      <c r="BF35" s="38">
        <f>SUM(BF37,BF39,BF41)</f>
        <v>262</v>
      </c>
    </row>
    <row r="36" spans="1:58" ht="29.25" customHeight="1">
      <c r="A36" s="162"/>
      <c r="B36" s="167" t="s">
        <v>95</v>
      </c>
      <c r="C36" s="154" t="s">
        <v>90</v>
      </c>
      <c r="D36" s="39" t="s">
        <v>16</v>
      </c>
      <c r="E36" s="40">
        <v>18</v>
      </c>
      <c r="F36" s="41">
        <v>16</v>
      </c>
      <c r="G36" s="41">
        <v>18</v>
      </c>
      <c r="H36" s="41">
        <v>16</v>
      </c>
      <c r="I36" s="41">
        <v>18</v>
      </c>
      <c r="J36" s="41">
        <v>16</v>
      </c>
      <c r="K36" s="41">
        <v>18</v>
      </c>
      <c r="L36" s="41">
        <v>16</v>
      </c>
      <c r="M36" s="41">
        <v>18</v>
      </c>
      <c r="N36" s="41">
        <v>18</v>
      </c>
      <c r="O36" s="41">
        <v>10</v>
      </c>
      <c r="P36" s="41">
        <v>20</v>
      </c>
      <c r="Q36" s="41">
        <v>22</v>
      </c>
      <c r="R36" s="41">
        <v>12</v>
      </c>
      <c r="S36" s="41">
        <v>20</v>
      </c>
      <c r="T36" s="41">
        <v>20</v>
      </c>
      <c r="U36" s="42">
        <v>22</v>
      </c>
      <c r="V36" s="103">
        <v>0</v>
      </c>
      <c r="W36" s="104">
        <v>0</v>
      </c>
      <c r="X36" s="40">
        <v>18</v>
      </c>
      <c r="Y36" s="40">
        <v>18</v>
      </c>
      <c r="Z36" s="40">
        <v>18</v>
      </c>
      <c r="AA36" s="40">
        <v>18</v>
      </c>
      <c r="AB36" s="40">
        <v>18</v>
      </c>
      <c r="AC36" s="142">
        <v>4</v>
      </c>
      <c r="AD36" s="143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5">
        <v>0</v>
      </c>
      <c r="AX36" s="45">
        <v>0</v>
      </c>
      <c r="AY36" s="45">
        <v>0</v>
      </c>
      <c r="AZ36" s="45">
        <v>0</v>
      </c>
      <c r="BA36" s="45">
        <v>0</v>
      </c>
      <c r="BB36" s="45">
        <v>0</v>
      </c>
      <c r="BC36" s="45">
        <v>0</v>
      </c>
      <c r="BD36" s="45">
        <v>0</v>
      </c>
      <c r="BE36" s="46">
        <v>0</v>
      </c>
      <c r="BF36" s="47">
        <f aca="true" t="shared" si="31" ref="BF36:BF41">SUM(E36:BE36)</f>
        <v>392</v>
      </c>
    </row>
    <row r="37" spans="1:58" ht="28.5" customHeight="1">
      <c r="A37" s="162"/>
      <c r="B37" s="152"/>
      <c r="C37" s="153"/>
      <c r="D37" s="50" t="s">
        <v>15</v>
      </c>
      <c r="E37" s="80">
        <f aca="true" t="shared" si="32" ref="E37:U37">E36/2</f>
        <v>9</v>
      </c>
      <c r="F37" s="80">
        <f t="shared" si="32"/>
        <v>8</v>
      </c>
      <c r="G37" s="80">
        <f t="shared" si="32"/>
        <v>9</v>
      </c>
      <c r="H37" s="80">
        <f t="shared" si="32"/>
        <v>8</v>
      </c>
      <c r="I37" s="80">
        <f t="shared" si="32"/>
        <v>9</v>
      </c>
      <c r="J37" s="80">
        <f t="shared" si="32"/>
        <v>8</v>
      </c>
      <c r="K37" s="80">
        <f t="shared" si="32"/>
        <v>9</v>
      </c>
      <c r="L37" s="80">
        <f t="shared" si="32"/>
        <v>8</v>
      </c>
      <c r="M37" s="80">
        <f t="shared" si="32"/>
        <v>9</v>
      </c>
      <c r="N37" s="80">
        <f t="shared" si="32"/>
        <v>9</v>
      </c>
      <c r="O37" s="80">
        <f t="shared" si="32"/>
        <v>5</v>
      </c>
      <c r="P37" s="80">
        <f t="shared" si="32"/>
        <v>10</v>
      </c>
      <c r="Q37" s="80">
        <f t="shared" si="32"/>
        <v>11</v>
      </c>
      <c r="R37" s="80">
        <f t="shared" si="32"/>
        <v>6</v>
      </c>
      <c r="S37" s="80">
        <f t="shared" si="32"/>
        <v>10</v>
      </c>
      <c r="T37" s="80">
        <f t="shared" si="32"/>
        <v>10</v>
      </c>
      <c r="U37" s="80">
        <f t="shared" si="32"/>
        <v>11</v>
      </c>
      <c r="V37" s="106">
        <v>0</v>
      </c>
      <c r="W37" s="107">
        <v>0</v>
      </c>
      <c r="X37" s="80">
        <f aca="true" t="shared" si="33" ref="X37:AC37">X36/2</f>
        <v>9</v>
      </c>
      <c r="Y37" s="80">
        <f t="shared" si="33"/>
        <v>9</v>
      </c>
      <c r="Z37" s="80">
        <f t="shared" si="33"/>
        <v>9</v>
      </c>
      <c r="AA37" s="80">
        <f t="shared" si="33"/>
        <v>9</v>
      </c>
      <c r="AB37" s="80">
        <f t="shared" si="33"/>
        <v>9</v>
      </c>
      <c r="AC37" s="80">
        <f t="shared" si="33"/>
        <v>2</v>
      </c>
      <c r="AD37" s="80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6">
        <v>0</v>
      </c>
      <c r="AX37" s="56">
        <v>0</v>
      </c>
      <c r="AY37" s="56">
        <v>0</v>
      </c>
      <c r="AZ37" s="56">
        <v>0</v>
      </c>
      <c r="BA37" s="56">
        <v>0</v>
      </c>
      <c r="BB37" s="56">
        <v>0</v>
      </c>
      <c r="BC37" s="56">
        <v>0</v>
      </c>
      <c r="BD37" s="56">
        <v>0</v>
      </c>
      <c r="BE37" s="57">
        <v>0</v>
      </c>
      <c r="BF37" s="119">
        <f t="shared" si="31"/>
        <v>196</v>
      </c>
    </row>
    <row r="38" spans="1:58" ht="28.5" customHeight="1">
      <c r="A38" s="162"/>
      <c r="B38" s="152" t="s">
        <v>96</v>
      </c>
      <c r="C38" s="153" t="s">
        <v>91</v>
      </c>
      <c r="D38" s="50" t="s">
        <v>16</v>
      </c>
      <c r="E38" s="51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3"/>
      <c r="V38" s="106">
        <v>0</v>
      </c>
      <c r="W38" s="107">
        <v>0</v>
      </c>
      <c r="X38" s="52">
        <v>6</v>
      </c>
      <c r="Y38" s="52">
        <v>6</v>
      </c>
      <c r="Z38" s="52">
        <v>6</v>
      </c>
      <c r="AA38" s="52">
        <v>6</v>
      </c>
      <c r="AB38" s="52">
        <v>6</v>
      </c>
      <c r="AC38" s="52">
        <v>2</v>
      </c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6">
        <v>0</v>
      </c>
      <c r="AX38" s="56">
        <v>0</v>
      </c>
      <c r="AY38" s="56">
        <v>0</v>
      </c>
      <c r="AZ38" s="56">
        <v>0</v>
      </c>
      <c r="BA38" s="56">
        <v>0</v>
      </c>
      <c r="BB38" s="56">
        <v>0</v>
      </c>
      <c r="BC38" s="56">
        <v>0</v>
      </c>
      <c r="BD38" s="56">
        <v>0</v>
      </c>
      <c r="BE38" s="57">
        <v>0</v>
      </c>
      <c r="BF38" s="119">
        <f t="shared" si="31"/>
        <v>32</v>
      </c>
    </row>
    <row r="39" spans="1:58" ht="28.5" customHeight="1">
      <c r="A39" s="162"/>
      <c r="B39" s="152"/>
      <c r="C39" s="153"/>
      <c r="D39" s="50" t="s">
        <v>15</v>
      </c>
      <c r="E39" s="51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3"/>
      <c r="V39" s="106">
        <v>0</v>
      </c>
      <c r="W39" s="107">
        <v>0</v>
      </c>
      <c r="X39" s="80">
        <v>3</v>
      </c>
      <c r="Y39" s="80">
        <f>Y38/2</f>
        <v>3</v>
      </c>
      <c r="Z39" s="80">
        <f>Z38/2</f>
        <v>3</v>
      </c>
      <c r="AA39" s="80">
        <f>AA38/2</f>
        <v>3</v>
      </c>
      <c r="AB39" s="80">
        <f>AB38/2</f>
        <v>3</v>
      </c>
      <c r="AC39" s="80">
        <f>AC38/2</f>
        <v>1</v>
      </c>
      <c r="AD39" s="80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6">
        <v>0</v>
      </c>
      <c r="AX39" s="56">
        <v>0</v>
      </c>
      <c r="AY39" s="56">
        <v>0</v>
      </c>
      <c r="AZ39" s="56">
        <v>0</v>
      </c>
      <c r="BA39" s="56">
        <v>0</v>
      </c>
      <c r="BB39" s="56">
        <v>0</v>
      </c>
      <c r="BC39" s="56">
        <v>0</v>
      </c>
      <c r="BD39" s="56">
        <v>0</v>
      </c>
      <c r="BE39" s="57">
        <v>0</v>
      </c>
      <c r="BF39" s="119">
        <f t="shared" si="31"/>
        <v>16</v>
      </c>
    </row>
    <row r="40" spans="1:58" ht="28.5" customHeight="1">
      <c r="A40" s="162"/>
      <c r="B40" s="152" t="s">
        <v>97</v>
      </c>
      <c r="C40" s="153" t="s">
        <v>92</v>
      </c>
      <c r="D40" s="50" t="s">
        <v>16</v>
      </c>
      <c r="E40" s="51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3"/>
      <c r="V40" s="106">
        <v>0</v>
      </c>
      <c r="W40" s="107">
        <v>0</v>
      </c>
      <c r="X40" s="51"/>
      <c r="Y40" s="52"/>
      <c r="Z40" s="52"/>
      <c r="AA40" s="52"/>
      <c r="AB40" s="52"/>
      <c r="AC40" s="52"/>
      <c r="AD40" s="52"/>
      <c r="AE40" s="52"/>
      <c r="AF40" s="52"/>
      <c r="AG40" s="52">
        <v>12</v>
      </c>
      <c r="AH40" s="52">
        <v>12</v>
      </c>
      <c r="AI40" s="52">
        <v>12</v>
      </c>
      <c r="AJ40" s="52">
        <v>12</v>
      </c>
      <c r="AK40" s="52">
        <v>12</v>
      </c>
      <c r="AL40" s="52">
        <v>12</v>
      </c>
      <c r="AM40" s="52">
        <v>12</v>
      </c>
      <c r="AN40" s="52">
        <v>12</v>
      </c>
      <c r="AO40" s="52">
        <v>4</v>
      </c>
      <c r="AP40" s="52"/>
      <c r="AQ40" s="52"/>
      <c r="AR40" s="52"/>
      <c r="AS40" s="52"/>
      <c r="AT40" s="52"/>
      <c r="AU40" s="52"/>
      <c r="AV40" s="52"/>
      <c r="AW40" s="56">
        <v>0</v>
      </c>
      <c r="AX40" s="56">
        <v>0</v>
      </c>
      <c r="AY40" s="56">
        <v>0</v>
      </c>
      <c r="AZ40" s="56">
        <v>0</v>
      </c>
      <c r="BA40" s="56">
        <v>0</v>
      </c>
      <c r="BB40" s="56">
        <v>0</v>
      </c>
      <c r="BC40" s="56">
        <v>0</v>
      </c>
      <c r="BD40" s="56">
        <v>0</v>
      </c>
      <c r="BE40" s="57">
        <v>0</v>
      </c>
      <c r="BF40" s="119">
        <f t="shared" si="31"/>
        <v>100</v>
      </c>
    </row>
    <row r="41" spans="1:58" ht="28.5" customHeight="1">
      <c r="A41" s="162"/>
      <c r="B41" s="152"/>
      <c r="C41" s="153"/>
      <c r="D41" s="50" t="s">
        <v>15</v>
      </c>
      <c r="E41" s="51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3"/>
      <c r="V41" s="106">
        <v>0</v>
      </c>
      <c r="W41" s="107">
        <v>0</v>
      </c>
      <c r="X41" s="51"/>
      <c r="Y41" s="52"/>
      <c r="Z41" s="52"/>
      <c r="AA41" s="52"/>
      <c r="AB41" s="52"/>
      <c r="AC41" s="52"/>
      <c r="AD41" s="81"/>
      <c r="AE41" s="81"/>
      <c r="AF41" s="81"/>
      <c r="AG41" s="80">
        <v>6</v>
      </c>
      <c r="AH41" s="80">
        <f aca="true" t="shared" si="34" ref="AH41:AN41">AH40/2</f>
        <v>6</v>
      </c>
      <c r="AI41" s="80">
        <f t="shared" si="34"/>
        <v>6</v>
      </c>
      <c r="AJ41" s="80">
        <f t="shared" si="34"/>
        <v>6</v>
      </c>
      <c r="AK41" s="80">
        <f t="shared" si="34"/>
        <v>6</v>
      </c>
      <c r="AL41" s="80">
        <f t="shared" si="34"/>
        <v>6</v>
      </c>
      <c r="AM41" s="80">
        <f t="shared" si="34"/>
        <v>6</v>
      </c>
      <c r="AN41" s="80">
        <f t="shared" si="34"/>
        <v>6</v>
      </c>
      <c r="AO41" s="80">
        <v>2</v>
      </c>
      <c r="AP41" s="52"/>
      <c r="AQ41" s="52"/>
      <c r="AR41" s="52"/>
      <c r="AS41" s="52"/>
      <c r="AT41" s="52"/>
      <c r="AU41" s="52"/>
      <c r="AV41" s="52"/>
      <c r="AW41" s="56">
        <v>0</v>
      </c>
      <c r="AX41" s="56">
        <v>0</v>
      </c>
      <c r="AY41" s="56">
        <v>0</v>
      </c>
      <c r="AZ41" s="56">
        <v>0</v>
      </c>
      <c r="BA41" s="56">
        <v>0</v>
      </c>
      <c r="BB41" s="56">
        <v>0</v>
      </c>
      <c r="BC41" s="56">
        <v>0</v>
      </c>
      <c r="BD41" s="56">
        <v>0</v>
      </c>
      <c r="BE41" s="57">
        <v>0</v>
      </c>
      <c r="BF41" s="119">
        <f t="shared" si="31"/>
        <v>50</v>
      </c>
    </row>
    <row r="42" spans="1:58" ht="28.5" customHeight="1">
      <c r="A42" s="162"/>
      <c r="B42" s="48" t="s">
        <v>98</v>
      </c>
      <c r="C42" s="49" t="s">
        <v>124</v>
      </c>
      <c r="D42" s="50" t="s">
        <v>16</v>
      </c>
      <c r="E42" s="51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3"/>
      <c r="V42" s="106">
        <v>0</v>
      </c>
      <c r="W42" s="107">
        <v>0</v>
      </c>
      <c r="X42" s="51"/>
      <c r="Y42" s="52"/>
      <c r="Z42" s="52"/>
      <c r="AA42" s="52"/>
      <c r="AB42" s="52"/>
      <c r="AC42" s="52">
        <v>18</v>
      </c>
      <c r="AD42" s="52">
        <v>36</v>
      </c>
      <c r="AE42" s="52">
        <v>36</v>
      </c>
      <c r="AF42" s="52"/>
      <c r="AG42" s="52"/>
      <c r="AH42" s="52"/>
      <c r="AI42" s="52"/>
      <c r="AJ42" s="52"/>
      <c r="AK42" s="52"/>
      <c r="AL42" s="52"/>
      <c r="AM42" s="52"/>
      <c r="AN42" s="52"/>
      <c r="AO42" s="40">
        <v>18</v>
      </c>
      <c r="AP42" s="142">
        <v>18</v>
      </c>
      <c r="AQ42" s="40"/>
      <c r="AR42" s="52"/>
      <c r="AS42" s="52"/>
      <c r="AT42" s="52"/>
      <c r="AU42" s="52"/>
      <c r="AV42" s="52"/>
      <c r="AW42" s="56">
        <v>0</v>
      </c>
      <c r="AX42" s="56">
        <v>0</v>
      </c>
      <c r="AY42" s="56">
        <v>0</v>
      </c>
      <c r="AZ42" s="56">
        <v>0</v>
      </c>
      <c r="BA42" s="56">
        <v>0</v>
      </c>
      <c r="BB42" s="56">
        <v>0</v>
      </c>
      <c r="BC42" s="56">
        <v>0</v>
      </c>
      <c r="BD42" s="56">
        <v>0</v>
      </c>
      <c r="BE42" s="57">
        <v>0</v>
      </c>
      <c r="BF42" s="119">
        <f>SUM(E42:BE42)</f>
        <v>126</v>
      </c>
    </row>
    <row r="43" spans="1:58" ht="28.5" customHeight="1" thickBot="1">
      <c r="A43" s="162"/>
      <c r="B43" s="126" t="s">
        <v>110</v>
      </c>
      <c r="C43" s="127" t="s">
        <v>108</v>
      </c>
      <c r="D43" s="128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30"/>
      <c r="V43" s="131"/>
      <c r="W43" s="132"/>
      <c r="X43" s="129"/>
      <c r="Y43" s="129"/>
      <c r="Z43" s="129"/>
      <c r="AA43" s="129"/>
      <c r="AB43" s="129"/>
      <c r="AC43" s="129"/>
      <c r="AD43" s="80"/>
      <c r="AE43" s="80"/>
      <c r="AF43" s="129">
        <v>36</v>
      </c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33">
        <v>0</v>
      </c>
      <c r="AX43" s="133">
        <v>0</v>
      </c>
      <c r="AY43" s="133">
        <v>0</v>
      </c>
      <c r="AZ43" s="133">
        <v>0</v>
      </c>
      <c r="BA43" s="133">
        <v>0</v>
      </c>
      <c r="BB43" s="133">
        <v>0</v>
      </c>
      <c r="BC43" s="133">
        <v>0</v>
      </c>
      <c r="BD43" s="133">
        <v>0</v>
      </c>
      <c r="BE43" s="134">
        <v>0</v>
      </c>
      <c r="BF43" s="119">
        <f>SUM(E43:BE43)</f>
        <v>36</v>
      </c>
    </row>
    <row r="44" spans="1:58" ht="27" customHeight="1">
      <c r="A44" s="162"/>
      <c r="B44" s="165" t="s">
        <v>113</v>
      </c>
      <c r="C44" s="157" t="s">
        <v>114</v>
      </c>
      <c r="D44" s="21" t="s">
        <v>16</v>
      </c>
      <c r="E44" s="111">
        <f>E48+E50+E46</f>
        <v>0</v>
      </c>
      <c r="F44" s="111">
        <f aca="true" t="shared" si="35" ref="F44:U44">F48+F50+F46</f>
        <v>0</v>
      </c>
      <c r="G44" s="111">
        <f t="shared" si="35"/>
        <v>0</v>
      </c>
      <c r="H44" s="111">
        <f t="shared" si="35"/>
        <v>0</v>
      </c>
      <c r="I44" s="111">
        <f t="shared" si="35"/>
        <v>0</v>
      </c>
      <c r="J44" s="111">
        <f t="shared" si="35"/>
        <v>0</v>
      </c>
      <c r="K44" s="111">
        <f t="shared" si="35"/>
        <v>0</v>
      </c>
      <c r="L44" s="111">
        <f t="shared" si="35"/>
        <v>0</v>
      </c>
      <c r="M44" s="111">
        <f t="shared" si="35"/>
        <v>0</v>
      </c>
      <c r="N44" s="111">
        <f t="shared" si="35"/>
        <v>0</v>
      </c>
      <c r="O44" s="111">
        <f t="shared" si="35"/>
        <v>0</v>
      </c>
      <c r="P44" s="111">
        <f t="shared" si="35"/>
        <v>0</v>
      </c>
      <c r="Q44" s="111">
        <f t="shared" si="35"/>
        <v>0</v>
      </c>
      <c r="R44" s="111">
        <f t="shared" si="35"/>
        <v>0</v>
      </c>
      <c r="S44" s="111">
        <f t="shared" si="35"/>
        <v>0</v>
      </c>
      <c r="T44" s="111">
        <f t="shared" si="35"/>
        <v>0</v>
      </c>
      <c r="U44" s="111">
        <f t="shared" si="35"/>
        <v>0</v>
      </c>
      <c r="V44" s="25">
        <v>0</v>
      </c>
      <c r="W44" s="26">
        <v>0</v>
      </c>
      <c r="X44" s="111">
        <f aca="true" t="shared" si="36" ref="X44:AV44">X48+X50+X46</f>
        <v>0</v>
      </c>
      <c r="Y44" s="111">
        <f t="shared" si="36"/>
        <v>0</v>
      </c>
      <c r="Z44" s="111">
        <f t="shared" si="36"/>
        <v>0</v>
      </c>
      <c r="AA44" s="111">
        <f t="shared" si="36"/>
        <v>0</v>
      </c>
      <c r="AB44" s="111">
        <f t="shared" si="36"/>
        <v>0</v>
      </c>
      <c r="AC44" s="111">
        <f t="shared" si="36"/>
        <v>0</v>
      </c>
      <c r="AD44" s="111">
        <f t="shared" si="36"/>
        <v>0</v>
      </c>
      <c r="AE44" s="111">
        <f t="shared" si="36"/>
        <v>0</v>
      </c>
      <c r="AF44" s="111">
        <f t="shared" si="36"/>
        <v>0</v>
      </c>
      <c r="AG44" s="111">
        <f t="shared" si="36"/>
        <v>10</v>
      </c>
      <c r="AH44" s="111">
        <f t="shared" si="36"/>
        <v>10</v>
      </c>
      <c r="AI44" s="111">
        <f t="shared" si="36"/>
        <v>10</v>
      </c>
      <c r="AJ44" s="111">
        <f t="shared" si="36"/>
        <v>10</v>
      </c>
      <c r="AK44" s="111">
        <f t="shared" si="36"/>
        <v>10</v>
      </c>
      <c r="AL44" s="111">
        <f t="shared" si="36"/>
        <v>10</v>
      </c>
      <c r="AM44" s="111">
        <f t="shared" si="36"/>
        <v>10</v>
      </c>
      <c r="AN44" s="111">
        <f t="shared" si="36"/>
        <v>10</v>
      </c>
      <c r="AO44" s="111">
        <f t="shared" si="36"/>
        <v>0</v>
      </c>
      <c r="AP44" s="111">
        <f t="shared" si="36"/>
        <v>6</v>
      </c>
      <c r="AQ44" s="111">
        <f t="shared" si="36"/>
        <v>30</v>
      </c>
      <c r="AR44" s="111">
        <f t="shared" si="36"/>
        <v>32</v>
      </c>
      <c r="AS44" s="111">
        <f t="shared" si="36"/>
        <v>32</v>
      </c>
      <c r="AT44" s="111">
        <f t="shared" si="36"/>
        <v>24</v>
      </c>
      <c r="AU44" s="111">
        <f t="shared" si="36"/>
        <v>36</v>
      </c>
      <c r="AV44" s="111">
        <f t="shared" si="36"/>
        <v>6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8">
        <v>0</v>
      </c>
      <c r="BF44" s="114">
        <f>BF48+BF50+BF46</f>
        <v>246</v>
      </c>
    </row>
    <row r="45" spans="1:58" ht="30" customHeight="1" thickBot="1">
      <c r="A45" s="162"/>
      <c r="B45" s="166"/>
      <c r="C45" s="158"/>
      <c r="D45" s="30" t="s">
        <v>15</v>
      </c>
      <c r="E45" s="31">
        <f>E49+E47</f>
        <v>0</v>
      </c>
      <c r="F45" s="31">
        <f aca="true" t="shared" si="37" ref="F45:U45">F49+F47</f>
        <v>0</v>
      </c>
      <c r="G45" s="31">
        <f t="shared" si="37"/>
        <v>0</v>
      </c>
      <c r="H45" s="31">
        <f t="shared" si="37"/>
        <v>0</v>
      </c>
      <c r="I45" s="31">
        <f t="shared" si="37"/>
        <v>0</v>
      </c>
      <c r="J45" s="31">
        <f t="shared" si="37"/>
        <v>0</v>
      </c>
      <c r="K45" s="31">
        <f t="shared" si="37"/>
        <v>0</v>
      </c>
      <c r="L45" s="31">
        <f t="shared" si="37"/>
        <v>0</v>
      </c>
      <c r="M45" s="31">
        <f t="shared" si="37"/>
        <v>0</v>
      </c>
      <c r="N45" s="31">
        <f t="shared" si="37"/>
        <v>0</v>
      </c>
      <c r="O45" s="31">
        <f t="shared" si="37"/>
        <v>0</v>
      </c>
      <c r="P45" s="31">
        <f t="shared" si="37"/>
        <v>0</v>
      </c>
      <c r="Q45" s="31">
        <f t="shared" si="37"/>
        <v>0</v>
      </c>
      <c r="R45" s="31">
        <f t="shared" si="37"/>
        <v>0</v>
      </c>
      <c r="S45" s="31">
        <f t="shared" si="37"/>
        <v>0</v>
      </c>
      <c r="T45" s="31">
        <f t="shared" si="37"/>
        <v>0</v>
      </c>
      <c r="U45" s="31">
        <f t="shared" si="37"/>
        <v>0</v>
      </c>
      <c r="V45" s="115">
        <v>0</v>
      </c>
      <c r="W45" s="116">
        <v>0</v>
      </c>
      <c r="X45" s="31">
        <f aca="true" t="shared" si="38" ref="X45:AV45">X49+X47</f>
        <v>0</v>
      </c>
      <c r="Y45" s="31">
        <f t="shared" si="38"/>
        <v>0</v>
      </c>
      <c r="Z45" s="31">
        <f t="shared" si="38"/>
        <v>0</v>
      </c>
      <c r="AA45" s="31">
        <f t="shared" si="38"/>
        <v>0</v>
      </c>
      <c r="AB45" s="31">
        <f t="shared" si="38"/>
        <v>0</v>
      </c>
      <c r="AC45" s="31">
        <f t="shared" si="38"/>
        <v>0</v>
      </c>
      <c r="AD45" s="31">
        <f t="shared" si="38"/>
        <v>0</v>
      </c>
      <c r="AE45" s="31">
        <f t="shared" si="38"/>
        <v>0</v>
      </c>
      <c r="AF45" s="31">
        <f t="shared" si="38"/>
        <v>0</v>
      </c>
      <c r="AG45" s="31">
        <f t="shared" si="38"/>
        <v>4</v>
      </c>
      <c r="AH45" s="31">
        <f t="shared" si="38"/>
        <v>5</v>
      </c>
      <c r="AI45" s="31">
        <f t="shared" si="38"/>
        <v>5</v>
      </c>
      <c r="AJ45" s="31">
        <f t="shared" si="38"/>
        <v>5</v>
      </c>
      <c r="AK45" s="31">
        <f t="shared" si="38"/>
        <v>5</v>
      </c>
      <c r="AL45" s="31">
        <f t="shared" si="38"/>
        <v>5</v>
      </c>
      <c r="AM45" s="31">
        <f t="shared" si="38"/>
        <v>5</v>
      </c>
      <c r="AN45" s="31">
        <f t="shared" si="38"/>
        <v>5</v>
      </c>
      <c r="AO45" s="31">
        <f t="shared" si="38"/>
        <v>0</v>
      </c>
      <c r="AP45" s="31">
        <f t="shared" si="38"/>
        <v>3</v>
      </c>
      <c r="AQ45" s="31">
        <f t="shared" si="38"/>
        <v>15</v>
      </c>
      <c r="AR45" s="31">
        <f t="shared" si="38"/>
        <v>16</v>
      </c>
      <c r="AS45" s="31">
        <f t="shared" si="38"/>
        <v>16</v>
      </c>
      <c r="AT45" s="31">
        <f t="shared" si="38"/>
        <v>8</v>
      </c>
      <c r="AU45" s="31">
        <f t="shared" si="38"/>
        <v>0</v>
      </c>
      <c r="AV45" s="31">
        <f t="shared" si="38"/>
        <v>0</v>
      </c>
      <c r="AW45" s="36">
        <v>0</v>
      </c>
      <c r="AX45" s="36">
        <v>0</v>
      </c>
      <c r="AY45" s="36">
        <v>0</v>
      </c>
      <c r="AZ45" s="36">
        <v>0</v>
      </c>
      <c r="BA45" s="36">
        <v>0</v>
      </c>
      <c r="BB45" s="36">
        <v>0</v>
      </c>
      <c r="BC45" s="36">
        <v>0</v>
      </c>
      <c r="BD45" s="36">
        <v>0</v>
      </c>
      <c r="BE45" s="37">
        <v>0</v>
      </c>
      <c r="BF45" s="38">
        <f>BF49</f>
        <v>30</v>
      </c>
    </row>
    <row r="46" spans="1:58" ht="27.75" customHeight="1">
      <c r="A46" s="162"/>
      <c r="B46" s="230" t="s">
        <v>115</v>
      </c>
      <c r="C46" s="232" t="s">
        <v>116</v>
      </c>
      <c r="D46" s="39" t="s">
        <v>16</v>
      </c>
      <c r="E46" s="40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2"/>
      <c r="V46" s="103">
        <v>0</v>
      </c>
      <c r="W46" s="104">
        <v>0</v>
      </c>
      <c r="X46" s="40"/>
      <c r="Y46" s="40"/>
      <c r="Z46" s="40"/>
      <c r="AA46" s="40"/>
      <c r="AB46" s="40"/>
      <c r="AC46" s="40"/>
      <c r="AD46" s="40"/>
      <c r="AE46" s="40"/>
      <c r="AF46" s="40"/>
      <c r="AG46" s="40">
        <v>10</v>
      </c>
      <c r="AH46" s="40">
        <v>10</v>
      </c>
      <c r="AI46" s="40">
        <v>10</v>
      </c>
      <c r="AJ46" s="40">
        <v>10</v>
      </c>
      <c r="AK46" s="40">
        <v>10</v>
      </c>
      <c r="AL46" s="40">
        <v>10</v>
      </c>
      <c r="AM46" s="40">
        <v>10</v>
      </c>
      <c r="AN46" s="40">
        <v>10</v>
      </c>
      <c r="AO46" s="40"/>
      <c r="AP46" s="40">
        <v>6</v>
      </c>
      <c r="AQ46" s="40">
        <v>14</v>
      </c>
      <c r="AR46" s="40">
        <v>14</v>
      </c>
      <c r="AS46" s="40">
        <v>14</v>
      </c>
      <c r="AT46" s="143">
        <v>4</v>
      </c>
      <c r="AU46" s="41"/>
      <c r="AV46" s="41"/>
      <c r="AW46" s="45">
        <v>0</v>
      </c>
      <c r="AX46" s="45">
        <v>0</v>
      </c>
      <c r="AY46" s="45">
        <v>0</v>
      </c>
      <c r="AZ46" s="45">
        <v>0</v>
      </c>
      <c r="BA46" s="45">
        <v>0</v>
      </c>
      <c r="BB46" s="45">
        <v>0</v>
      </c>
      <c r="BC46" s="45">
        <v>0</v>
      </c>
      <c r="BD46" s="45">
        <v>0</v>
      </c>
      <c r="BE46" s="135">
        <v>0</v>
      </c>
      <c r="BF46" s="39">
        <f aca="true" t="shared" si="39" ref="BF46:BF53">SUM(E46:BE46)</f>
        <v>132</v>
      </c>
    </row>
    <row r="47" spans="1:58" ht="27" customHeight="1">
      <c r="A47" s="162"/>
      <c r="B47" s="231"/>
      <c r="C47" s="233"/>
      <c r="D47" s="50" t="s">
        <v>15</v>
      </c>
      <c r="E47" s="51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3"/>
      <c r="V47" s="106">
        <v>0</v>
      </c>
      <c r="W47" s="107">
        <v>0</v>
      </c>
      <c r="X47" s="51"/>
      <c r="Y47" s="52"/>
      <c r="Z47" s="52"/>
      <c r="AA47" s="52"/>
      <c r="AB47" s="52"/>
      <c r="AC47" s="52"/>
      <c r="AD47" s="52"/>
      <c r="AE47" s="52"/>
      <c r="AF47" s="52"/>
      <c r="AG47" s="52">
        <v>4</v>
      </c>
      <c r="AH47" s="80">
        <f aca="true" t="shared" si="40" ref="AH47:AM47">AH46/2</f>
        <v>5</v>
      </c>
      <c r="AI47" s="80">
        <f t="shared" si="40"/>
        <v>5</v>
      </c>
      <c r="AJ47" s="80">
        <f t="shared" si="40"/>
        <v>5</v>
      </c>
      <c r="AK47" s="80">
        <f t="shared" si="40"/>
        <v>5</v>
      </c>
      <c r="AL47" s="80">
        <f t="shared" si="40"/>
        <v>5</v>
      </c>
      <c r="AM47" s="80">
        <f t="shared" si="40"/>
        <v>5</v>
      </c>
      <c r="AN47" s="52">
        <v>5</v>
      </c>
      <c r="AO47" s="52"/>
      <c r="AP47" s="80">
        <v>3</v>
      </c>
      <c r="AQ47" s="80">
        <f>AQ46/2</f>
        <v>7</v>
      </c>
      <c r="AR47" s="80">
        <f>AR46/2</f>
        <v>7</v>
      </c>
      <c r="AS47" s="80">
        <f>AS46/2</f>
        <v>7</v>
      </c>
      <c r="AT47" s="144">
        <v>4</v>
      </c>
      <c r="AU47" s="52"/>
      <c r="AV47" s="52"/>
      <c r="AW47" s="56">
        <v>0</v>
      </c>
      <c r="AX47" s="56">
        <v>0</v>
      </c>
      <c r="AY47" s="56">
        <v>0</v>
      </c>
      <c r="AZ47" s="56">
        <v>0</v>
      </c>
      <c r="BA47" s="56">
        <v>0</v>
      </c>
      <c r="BB47" s="56">
        <v>0</v>
      </c>
      <c r="BC47" s="56">
        <v>0</v>
      </c>
      <c r="BD47" s="56">
        <v>0</v>
      </c>
      <c r="BE47" s="86">
        <v>0</v>
      </c>
      <c r="BF47" s="50">
        <f t="shared" si="39"/>
        <v>67</v>
      </c>
    </row>
    <row r="48" spans="1:58" ht="22.5" customHeight="1">
      <c r="A48" s="162"/>
      <c r="B48" s="185" t="s">
        <v>117</v>
      </c>
      <c r="C48" s="175" t="s">
        <v>118</v>
      </c>
      <c r="D48" s="50" t="s">
        <v>16</v>
      </c>
      <c r="E48" s="51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3"/>
      <c r="V48" s="106">
        <v>0</v>
      </c>
      <c r="W48" s="107">
        <v>0</v>
      </c>
      <c r="X48" s="51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>
        <v>16</v>
      </c>
      <c r="AR48" s="52">
        <v>18</v>
      </c>
      <c r="AS48" s="52">
        <v>18</v>
      </c>
      <c r="AT48" s="141">
        <v>8</v>
      </c>
      <c r="AU48" s="52"/>
      <c r="AV48" s="52"/>
      <c r="AW48" s="56">
        <v>0</v>
      </c>
      <c r="AX48" s="56">
        <v>0</v>
      </c>
      <c r="AY48" s="56">
        <v>0</v>
      </c>
      <c r="AZ48" s="56">
        <v>0</v>
      </c>
      <c r="BA48" s="56">
        <v>0</v>
      </c>
      <c r="BB48" s="56">
        <v>0</v>
      </c>
      <c r="BC48" s="56">
        <v>0</v>
      </c>
      <c r="BD48" s="56">
        <v>0</v>
      </c>
      <c r="BE48" s="86">
        <v>0</v>
      </c>
      <c r="BF48" s="50">
        <f t="shared" si="39"/>
        <v>60</v>
      </c>
    </row>
    <row r="49" spans="1:58" ht="24.75" customHeight="1">
      <c r="A49" s="162"/>
      <c r="B49" s="186"/>
      <c r="C49" s="187"/>
      <c r="D49" s="50" t="s">
        <v>15</v>
      </c>
      <c r="E49" s="51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3"/>
      <c r="V49" s="106">
        <v>0</v>
      </c>
      <c r="W49" s="107">
        <v>0</v>
      </c>
      <c r="X49" s="51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80">
        <f>AQ48/2</f>
        <v>8</v>
      </c>
      <c r="AR49" s="80">
        <f>AR48/2</f>
        <v>9</v>
      </c>
      <c r="AS49" s="80">
        <f>AS48/2</f>
        <v>9</v>
      </c>
      <c r="AT49" s="80">
        <f>AT48/2</f>
        <v>4</v>
      </c>
      <c r="AU49" s="52"/>
      <c r="AV49" s="52"/>
      <c r="AW49" s="56">
        <v>0</v>
      </c>
      <c r="AX49" s="56">
        <v>0</v>
      </c>
      <c r="AY49" s="56">
        <v>0</v>
      </c>
      <c r="AZ49" s="56">
        <v>0</v>
      </c>
      <c r="BA49" s="56">
        <v>0</v>
      </c>
      <c r="BB49" s="56">
        <v>0</v>
      </c>
      <c r="BC49" s="56">
        <v>0</v>
      </c>
      <c r="BD49" s="56">
        <v>0</v>
      </c>
      <c r="BE49" s="86">
        <v>0</v>
      </c>
      <c r="BF49" s="50">
        <f t="shared" si="39"/>
        <v>30</v>
      </c>
    </row>
    <row r="50" spans="1:58" ht="24.75" customHeight="1" thickBot="1">
      <c r="A50" s="162"/>
      <c r="B50" s="58" t="s">
        <v>119</v>
      </c>
      <c r="C50" s="120" t="s">
        <v>120</v>
      </c>
      <c r="D50" s="136" t="s">
        <v>16</v>
      </c>
      <c r="E50" s="60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2"/>
      <c r="V50" s="108">
        <v>0</v>
      </c>
      <c r="W50" s="109">
        <v>0</v>
      </c>
      <c r="X50" s="60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>
        <v>12</v>
      </c>
      <c r="AU50" s="61">
        <v>36</v>
      </c>
      <c r="AV50" s="145">
        <v>6</v>
      </c>
      <c r="AW50" s="65">
        <v>0</v>
      </c>
      <c r="AX50" s="65">
        <v>0</v>
      </c>
      <c r="AY50" s="65">
        <v>0</v>
      </c>
      <c r="AZ50" s="65">
        <v>0</v>
      </c>
      <c r="BA50" s="65">
        <v>0</v>
      </c>
      <c r="BB50" s="65">
        <v>0</v>
      </c>
      <c r="BC50" s="65">
        <v>0</v>
      </c>
      <c r="BD50" s="65">
        <v>0</v>
      </c>
      <c r="BE50" s="95">
        <v>0</v>
      </c>
      <c r="BF50" s="59">
        <f t="shared" si="39"/>
        <v>54</v>
      </c>
    </row>
    <row r="51" spans="1:58" ht="30.75" customHeight="1">
      <c r="A51" s="121"/>
      <c r="B51" s="176" t="s">
        <v>17</v>
      </c>
      <c r="C51" s="177"/>
      <c r="D51" s="178"/>
      <c r="E51" s="111">
        <f>E6+E12+E18</f>
        <v>36</v>
      </c>
      <c r="F51" s="112">
        <f aca="true" t="shared" si="41" ref="F51:U51">F6+F12+F18</f>
        <v>36</v>
      </c>
      <c r="G51" s="112">
        <f t="shared" si="41"/>
        <v>36</v>
      </c>
      <c r="H51" s="112">
        <f t="shared" si="41"/>
        <v>36</v>
      </c>
      <c r="I51" s="112">
        <f t="shared" si="41"/>
        <v>36</v>
      </c>
      <c r="J51" s="112">
        <f t="shared" si="41"/>
        <v>36</v>
      </c>
      <c r="K51" s="112">
        <f t="shared" si="41"/>
        <v>36</v>
      </c>
      <c r="L51" s="112">
        <f t="shared" si="41"/>
        <v>36</v>
      </c>
      <c r="M51" s="112">
        <f t="shared" si="41"/>
        <v>36</v>
      </c>
      <c r="N51" s="112">
        <f t="shared" si="41"/>
        <v>36</v>
      </c>
      <c r="O51" s="140">
        <f t="shared" si="41"/>
        <v>24</v>
      </c>
      <c r="P51" s="112">
        <f t="shared" si="41"/>
        <v>36</v>
      </c>
      <c r="Q51" s="112">
        <f t="shared" si="41"/>
        <v>36</v>
      </c>
      <c r="R51" s="140">
        <f t="shared" si="41"/>
        <v>24</v>
      </c>
      <c r="S51" s="112">
        <f t="shared" si="41"/>
        <v>36</v>
      </c>
      <c r="T51" s="112">
        <f t="shared" si="41"/>
        <v>36</v>
      </c>
      <c r="U51" s="113">
        <f t="shared" si="41"/>
        <v>36</v>
      </c>
      <c r="V51" s="122">
        <f>V6+V12+V18</f>
        <v>0</v>
      </c>
      <c r="W51" s="123">
        <f>W6+W12+W18</f>
        <v>0</v>
      </c>
      <c r="X51" s="111">
        <f>X6+X12+X18</f>
        <v>36</v>
      </c>
      <c r="Y51" s="112">
        <f aca="true" t="shared" si="42" ref="Y51:AV51">Y6+Y12+Y18</f>
        <v>36</v>
      </c>
      <c r="Z51" s="112">
        <f t="shared" si="42"/>
        <v>36</v>
      </c>
      <c r="AA51" s="112">
        <f t="shared" si="42"/>
        <v>36</v>
      </c>
      <c r="AB51" s="112">
        <f t="shared" si="42"/>
        <v>36</v>
      </c>
      <c r="AC51" s="140">
        <f t="shared" si="42"/>
        <v>30</v>
      </c>
      <c r="AD51" s="112">
        <f t="shared" si="42"/>
        <v>36</v>
      </c>
      <c r="AE51" s="112">
        <f t="shared" si="42"/>
        <v>36</v>
      </c>
      <c r="AF51" s="112">
        <f t="shared" si="42"/>
        <v>36</v>
      </c>
      <c r="AG51" s="112">
        <f t="shared" si="42"/>
        <v>36</v>
      </c>
      <c r="AH51" s="112">
        <f t="shared" si="42"/>
        <v>36</v>
      </c>
      <c r="AI51" s="112">
        <f t="shared" si="42"/>
        <v>36</v>
      </c>
      <c r="AJ51" s="112">
        <f t="shared" si="42"/>
        <v>36</v>
      </c>
      <c r="AK51" s="112">
        <f t="shared" si="42"/>
        <v>36</v>
      </c>
      <c r="AL51" s="112">
        <f>AL6+AL12+AL18</f>
        <v>36</v>
      </c>
      <c r="AM51" s="112">
        <f t="shared" si="42"/>
        <v>36</v>
      </c>
      <c r="AN51" s="112">
        <f>AN6+AN12+AN18</f>
        <v>36</v>
      </c>
      <c r="AO51" s="147">
        <f t="shared" si="42"/>
        <v>30</v>
      </c>
      <c r="AP51" s="140">
        <f t="shared" si="42"/>
        <v>24</v>
      </c>
      <c r="AQ51" s="112">
        <f>AQ6+AQ12+AQ18</f>
        <v>36</v>
      </c>
      <c r="AR51" s="112">
        <f t="shared" si="42"/>
        <v>36</v>
      </c>
      <c r="AS51" s="112">
        <f t="shared" si="42"/>
        <v>36</v>
      </c>
      <c r="AT51" s="140">
        <f t="shared" si="42"/>
        <v>24</v>
      </c>
      <c r="AU51" s="112">
        <f t="shared" si="42"/>
        <v>36</v>
      </c>
      <c r="AV51" s="140">
        <f t="shared" si="42"/>
        <v>6</v>
      </c>
      <c r="AW51" s="112">
        <f aca="true" t="shared" si="43" ref="AW51:BE51">AW6+AW12+AW18</f>
        <v>0</v>
      </c>
      <c r="AX51" s="112">
        <f t="shared" si="43"/>
        <v>0</v>
      </c>
      <c r="AY51" s="112">
        <f t="shared" si="43"/>
        <v>0</v>
      </c>
      <c r="AZ51" s="112">
        <f t="shared" si="43"/>
        <v>0</v>
      </c>
      <c r="BA51" s="112">
        <f t="shared" si="43"/>
        <v>0</v>
      </c>
      <c r="BB51" s="112">
        <f t="shared" si="43"/>
        <v>0</v>
      </c>
      <c r="BC51" s="112">
        <f t="shared" si="43"/>
        <v>0</v>
      </c>
      <c r="BD51" s="112">
        <f t="shared" si="43"/>
        <v>0</v>
      </c>
      <c r="BE51" s="113">
        <f t="shared" si="43"/>
        <v>0</v>
      </c>
      <c r="BF51" s="124">
        <f t="shared" si="39"/>
        <v>1422</v>
      </c>
    </row>
    <row r="52" spans="1:58" ht="21.75" customHeight="1">
      <c r="A52" s="121"/>
      <c r="B52" s="179" t="s">
        <v>18</v>
      </c>
      <c r="C52" s="180"/>
      <c r="D52" s="181"/>
      <c r="E52" s="51">
        <f>E7+E19+E13</f>
        <v>18</v>
      </c>
      <c r="F52" s="52">
        <f aca="true" t="shared" si="44" ref="F52:U52">F7+F19+F13</f>
        <v>18</v>
      </c>
      <c r="G52" s="52">
        <f t="shared" si="44"/>
        <v>18</v>
      </c>
      <c r="H52" s="52">
        <f t="shared" si="44"/>
        <v>18</v>
      </c>
      <c r="I52" s="52">
        <f t="shared" si="44"/>
        <v>18</v>
      </c>
      <c r="J52" s="52">
        <f t="shared" si="44"/>
        <v>18</v>
      </c>
      <c r="K52" s="52">
        <f t="shared" si="44"/>
        <v>18</v>
      </c>
      <c r="L52" s="52">
        <f t="shared" si="44"/>
        <v>18</v>
      </c>
      <c r="M52" s="52">
        <f t="shared" si="44"/>
        <v>18</v>
      </c>
      <c r="N52" s="52">
        <f t="shared" si="44"/>
        <v>18</v>
      </c>
      <c r="O52" s="52">
        <f t="shared" si="44"/>
        <v>12</v>
      </c>
      <c r="P52" s="52">
        <f t="shared" si="44"/>
        <v>18</v>
      </c>
      <c r="Q52" s="52">
        <f t="shared" si="44"/>
        <v>18</v>
      </c>
      <c r="R52" s="52">
        <f t="shared" si="44"/>
        <v>12</v>
      </c>
      <c r="S52" s="52">
        <f t="shared" si="44"/>
        <v>18</v>
      </c>
      <c r="T52" s="52">
        <f t="shared" si="44"/>
        <v>18</v>
      </c>
      <c r="U52" s="53">
        <f t="shared" si="44"/>
        <v>18</v>
      </c>
      <c r="V52" s="54">
        <f>V7+V19+V13</f>
        <v>0</v>
      </c>
      <c r="W52" s="55">
        <f>W7+W19+W13</f>
        <v>0</v>
      </c>
      <c r="X52" s="51">
        <f>X7+X19+X13</f>
        <v>18</v>
      </c>
      <c r="Y52" s="52">
        <f aca="true" t="shared" si="45" ref="Y52:AV52">Y7+Y19+Y13</f>
        <v>18</v>
      </c>
      <c r="Z52" s="52">
        <f t="shared" si="45"/>
        <v>18</v>
      </c>
      <c r="AA52" s="52">
        <f t="shared" si="45"/>
        <v>18</v>
      </c>
      <c r="AB52" s="52">
        <f t="shared" si="45"/>
        <v>18</v>
      </c>
      <c r="AC52" s="52">
        <f t="shared" si="45"/>
        <v>5</v>
      </c>
      <c r="AD52" s="52">
        <f t="shared" si="45"/>
        <v>0</v>
      </c>
      <c r="AE52" s="52">
        <f t="shared" si="45"/>
        <v>0</v>
      </c>
      <c r="AF52" s="52">
        <f t="shared" si="45"/>
        <v>0</v>
      </c>
      <c r="AG52" s="52">
        <f t="shared" si="45"/>
        <v>18</v>
      </c>
      <c r="AH52" s="52">
        <f t="shared" si="45"/>
        <v>18</v>
      </c>
      <c r="AI52" s="52">
        <f t="shared" si="45"/>
        <v>18</v>
      </c>
      <c r="AJ52" s="52">
        <f t="shared" si="45"/>
        <v>18</v>
      </c>
      <c r="AK52" s="52">
        <f t="shared" si="45"/>
        <v>18</v>
      </c>
      <c r="AL52" s="52">
        <f t="shared" si="45"/>
        <v>18</v>
      </c>
      <c r="AM52" s="52">
        <f t="shared" si="45"/>
        <v>19</v>
      </c>
      <c r="AN52" s="52">
        <f t="shared" si="45"/>
        <v>18</v>
      </c>
      <c r="AO52" s="52">
        <f t="shared" si="45"/>
        <v>6</v>
      </c>
      <c r="AP52" s="52">
        <f t="shared" si="45"/>
        <v>3</v>
      </c>
      <c r="AQ52" s="52">
        <f t="shared" si="45"/>
        <v>19</v>
      </c>
      <c r="AR52" s="52">
        <f t="shared" si="45"/>
        <v>18</v>
      </c>
      <c r="AS52" s="52">
        <f t="shared" si="45"/>
        <v>18</v>
      </c>
      <c r="AT52" s="52">
        <f t="shared" si="45"/>
        <v>8</v>
      </c>
      <c r="AU52" s="52">
        <f t="shared" si="45"/>
        <v>0</v>
      </c>
      <c r="AV52" s="52">
        <f t="shared" si="45"/>
        <v>0</v>
      </c>
      <c r="AW52" s="52">
        <f aca="true" t="shared" si="46" ref="AW52:BE52">AW7+AW19+AW13</f>
        <v>0</v>
      </c>
      <c r="AX52" s="52">
        <f t="shared" si="46"/>
        <v>0</v>
      </c>
      <c r="AY52" s="52">
        <f t="shared" si="46"/>
        <v>0</v>
      </c>
      <c r="AZ52" s="52">
        <f t="shared" si="46"/>
        <v>0</v>
      </c>
      <c r="BA52" s="52">
        <f t="shared" si="46"/>
        <v>0</v>
      </c>
      <c r="BB52" s="52">
        <f t="shared" si="46"/>
        <v>0</v>
      </c>
      <c r="BC52" s="52">
        <f t="shared" si="46"/>
        <v>0</v>
      </c>
      <c r="BD52" s="52">
        <f t="shared" si="46"/>
        <v>0</v>
      </c>
      <c r="BE52" s="53">
        <f t="shared" si="46"/>
        <v>0</v>
      </c>
      <c r="BF52" s="59">
        <f t="shared" si="39"/>
        <v>606</v>
      </c>
    </row>
    <row r="53" spans="1:58" ht="20.25" customHeight="1" thickBot="1">
      <c r="A53" s="125"/>
      <c r="B53" s="182" t="s">
        <v>19</v>
      </c>
      <c r="C53" s="183"/>
      <c r="D53" s="184"/>
      <c r="E53" s="31">
        <f>E51+E52</f>
        <v>54</v>
      </c>
      <c r="F53" s="32">
        <f aca="true" t="shared" si="47" ref="F53:T53">F51+F52</f>
        <v>54</v>
      </c>
      <c r="G53" s="32">
        <f t="shared" si="47"/>
        <v>54</v>
      </c>
      <c r="H53" s="32">
        <f t="shared" si="47"/>
        <v>54</v>
      </c>
      <c r="I53" s="32">
        <f t="shared" si="47"/>
        <v>54</v>
      </c>
      <c r="J53" s="32">
        <f t="shared" si="47"/>
        <v>54</v>
      </c>
      <c r="K53" s="32">
        <f t="shared" si="47"/>
        <v>54</v>
      </c>
      <c r="L53" s="32">
        <f t="shared" si="47"/>
        <v>54</v>
      </c>
      <c r="M53" s="32">
        <f t="shared" si="47"/>
        <v>54</v>
      </c>
      <c r="N53" s="32">
        <f t="shared" si="47"/>
        <v>54</v>
      </c>
      <c r="O53" s="32">
        <f t="shared" si="47"/>
        <v>36</v>
      </c>
      <c r="P53" s="32">
        <f t="shared" si="47"/>
        <v>54</v>
      </c>
      <c r="Q53" s="32">
        <f t="shared" si="47"/>
        <v>54</v>
      </c>
      <c r="R53" s="32">
        <f t="shared" si="47"/>
        <v>36</v>
      </c>
      <c r="S53" s="32">
        <f t="shared" si="47"/>
        <v>54</v>
      </c>
      <c r="T53" s="32">
        <f t="shared" si="47"/>
        <v>54</v>
      </c>
      <c r="U53" s="33">
        <f>U51+U52</f>
        <v>54</v>
      </c>
      <c r="V53" s="115">
        <v>0</v>
      </c>
      <c r="W53" s="116">
        <v>0</v>
      </c>
      <c r="X53" s="33">
        <f>X51+X52</f>
        <v>54</v>
      </c>
      <c r="Y53" s="33">
        <f>Y51+Y52</f>
        <v>54</v>
      </c>
      <c r="Z53" s="33">
        <f>Z51+Z52</f>
        <v>54</v>
      </c>
      <c r="AA53" s="33">
        <f>AA51+AA52</f>
        <v>54</v>
      </c>
      <c r="AB53" s="33">
        <f>AB51+AB52</f>
        <v>54</v>
      </c>
      <c r="AC53" s="32">
        <f aca="true" t="shared" si="48" ref="AC53:AV53">AC51+AC52</f>
        <v>35</v>
      </c>
      <c r="AD53" s="32">
        <f t="shared" si="48"/>
        <v>36</v>
      </c>
      <c r="AE53" s="32">
        <f t="shared" si="48"/>
        <v>36</v>
      </c>
      <c r="AF53" s="32">
        <f t="shared" si="48"/>
        <v>36</v>
      </c>
      <c r="AG53" s="32">
        <f t="shared" si="48"/>
        <v>54</v>
      </c>
      <c r="AH53" s="32">
        <f t="shared" si="48"/>
        <v>54</v>
      </c>
      <c r="AI53" s="32">
        <f t="shared" si="48"/>
        <v>54</v>
      </c>
      <c r="AJ53" s="32">
        <f t="shared" si="48"/>
        <v>54</v>
      </c>
      <c r="AK53" s="32">
        <f t="shared" si="48"/>
        <v>54</v>
      </c>
      <c r="AL53" s="32">
        <f t="shared" si="48"/>
        <v>54</v>
      </c>
      <c r="AM53" s="32">
        <f t="shared" si="48"/>
        <v>55</v>
      </c>
      <c r="AN53" s="32">
        <f t="shared" si="48"/>
        <v>54</v>
      </c>
      <c r="AO53" s="32">
        <f t="shared" si="48"/>
        <v>36</v>
      </c>
      <c r="AP53" s="32">
        <f t="shared" si="48"/>
        <v>27</v>
      </c>
      <c r="AQ53" s="32">
        <f t="shared" si="48"/>
        <v>55</v>
      </c>
      <c r="AR53" s="32">
        <f t="shared" si="48"/>
        <v>54</v>
      </c>
      <c r="AS53" s="32">
        <f t="shared" si="48"/>
        <v>54</v>
      </c>
      <c r="AT53" s="32">
        <f t="shared" si="48"/>
        <v>32</v>
      </c>
      <c r="AU53" s="32">
        <f t="shared" si="48"/>
        <v>36</v>
      </c>
      <c r="AV53" s="32">
        <f t="shared" si="48"/>
        <v>6</v>
      </c>
      <c r="AW53" s="36">
        <v>0</v>
      </c>
      <c r="AX53" s="36">
        <v>0</v>
      </c>
      <c r="AY53" s="36">
        <v>0</v>
      </c>
      <c r="AZ53" s="36">
        <v>0</v>
      </c>
      <c r="BA53" s="36">
        <v>0</v>
      </c>
      <c r="BB53" s="36">
        <v>0</v>
      </c>
      <c r="BC53" s="36">
        <v>0</v>
      </c>
      <c r="BD53" s="36">
        <v>0</v>
      </c>
      <c r="BE53" s="78">
        <v>0</v>
      </c>
      <c r="BF53" s="30">
        <f t="shared" si="39"/>
        <v>2028</v>
      </c>
    </row>
    <row r="54" ht="21" customHeight="1">
      <c r="A54" s="1"/>
    </row>
    <row r="55" ht="14.25" customHeight="1"/>
    <row r="56" ht="15" customHeight="1"/>
    <row r="69" ht="14.25" customHeight="1"/>
    <row r="70" ht="15" customHeight="1"/>
    <row r="73" ht="14.25" customHeight="1"/>
    <row r="75" ht="14.25" customHeight="1"/>
    <row r="76" ht="15" customHeight="1"/>
    <row r="77" ht="14.25" customHeight="1"/>
    <row r="78" ht="15" customHeight="1"/>
    <row r="85" ht="14.25" customHeight="1"/>
    <row r="87" ht="14.25" customHeight="1"/>
    <row r="89" ht="14.25" customHeight="1"/>
    <row r="90" ht="18" customHeight="1"/>
    <row r="105" ht="14.25" customHeight="1"/>
    <row r="106" ht="15" customHeight="1"/>
    <row r="107" ht="14.25" customHeight="1"/>
    <row r="108" ht="75" customHeight="1"/>
    <row r="109" ht="14.25" customHeight="1"/>
    <row r="110" ht="30.75" customHeight="1"/>
    <row r="112" ht="14.25" customHeight="1"/>
    <row r="113" ht="98.25" customHeight="1"/>
    <row r="114" ht="14.25" customHeight="1"/>
    <row r="115" ht="69.75" customHeight="1"/>
    <row r="116" ht="14.25" customHeight="1"/>
    <row r="117" ht="42" customHeight="1"/>
    <row r="119" ht="14.25" customHeight="1"/>
    <row r="120" ht="15" customHeight="1"/>
    <row r="121" ht="14.25" customHeight="1"/>
    <row r="122" ht="27.75" customHeight="1"/>
    <row r="124" ht="14.25" customHeight="1"/>
    <row r="125" ht="15" customHeight="1"/>
    <row r="126" ht="14.25" customHeight="1"/>
    <row r="128" ht="14.25" customHeight="1"/>
    <row r="131" ht="14.25" customHeight="1"/>
    <row r="132" ht="42" customHeight="1"/>
    <row r="133" ht="14.25" customHeight="1"/>
    <row r="134" ht="49.5" customHeight="1"/>
  </sheetData>
  <sheetProtection/>
  <mergeCells count="78">
    <mergeCell ref="C28:C29"/>
    <mergeCell ref="B28:B29"/>
    <mergeCell ref="B30:B31"/>
    <mergeCell ref="C30:C31"/>
    <mergeCell ref="B46:B47"/>
    <mergeCell ref="C46:C47"/>
    <mergeCell ref="AS2:AU2"/>
    <mergeCell ref="AV2:AV3"/>
    <mergeCell ref="AJ2:AL2"/>
    <mergeCell ref="AM2:AM3"/>
    <mergeCell ref="AN2:AQ2"/>
    <mergeCell ref="AR2:AR3"/>
    <mergeCell ref="AI2:AI3"/>
    <mergeCell ref="AA2:AC2"/>
    <mergeCell ref="E4:BE4"/>
    <mergeCell ref="BF2:BF5"/>
    <mergeCell ref="AW2:AY2"/>
    <mergeCell ref="AZ2:AZ3"/>
    <mergeCell ref="BA2:BD2"/>
    <mergeCell ref="BE2:BE3"/>
    <mergeCell ref="F2:H2"/>
    <mergeCell ref="E2:E3"/>
    <mergeCell ref="C22:C23"/>
    <mergeCell ref="I2:I3"/>
    <mergeCell ref="AD2:AD3"/>
    <mergeCell ref="AE2:AH2"/>
    <mergeCell ref="C1:AB1"/>
    <mergeCell ref="A2:A5"/>
    <mergeCell ref="B2:B5"/>
    <mergeCell ref="C2:C5"/>
    <mergeCell ref="D2:D5"/>
    <mergeCell ref="J2:L2"/>
    <mergeCell ref="S2:U2"/>
    <mergeCell ref="V2:V3"/>
    <mergeCell ref="W2:Y2"/>
    <mergeCell ref="Z2:Z3"/>
    <mergeCell ref="N2:Q2"/>
    <mergeCell ref="R2:R3"/>
    <mergeCell ref="M2:M3"/>
    <mergeCell ref="B10:B11"/>
    <mergeCell ref="B18:B19"/>
    <mergeCell ref="B14:B15"/>
    <mergeCell ref="C14:C15"/>
    <mergeCell ref="B6:B7"/>
    <mergeCell ref="C6:C7"/>
    <mergeCell ref="C10:C11"/>
    <mergeCell ref="B16:B17"/>
    <mergeCell ref="C16:C17"/>
    <mergeCell ref="B51:D51"/>
    <mergeCell ref="B52:D52"/>
    <mergeCell ref="B53:D53"/>
    <mergeCell ref="B48:B49"/>
    <mergeCell ref="C48:C49"/>
    <mergeCell ref="B12:B13"/>
    <mergeCell ref="C12:C13"/>
    <mergeCell ref="B32:B33"/>
    <mergeCell ref="B24:B25"/>
    <mergeCell ref="C24:C25"/>
    <mergeCell ref="A6:A50"/>
    <mergeCell ref="C18:C19"/>
    <mergeCell ref="B44:B45"/>
    <mergeCell ref="C44:C45"/>
    <mergeCell ref="B36:B37"/>
    <mergeCell ref="B20:B21"/>
    <mergeCell ref="C20:C21"/>
    <mergeCell ref="B22:B23"/>
    <mergeCell ref="B8:B9"/>
    <mergeCell ref="C8:C9"/>
    <mergeCell ref="B26:B27"/>
    <mergeCell ref="C26:C27"/>
    <mergeCell ref="B40:B41"/>
    <mergeCell ref="C40:C41"/>
    <mergeCell ref="C36:C37"/>
    <mergeCell ref="B38:B39"/>
    <mergeCell ref="C38:C39"/>
    <mergeCell ref="B34:B35"/>
    <mergeCell ref="C34:C35"/>
    <mergeCell ref="C32:C33"/>
  </mergeCells>
  <printOptions/>
  <pageMargins left="0.17" right="0.18" top="0.17" bottom="0.17" header="0.17" footer="0.26"/>
  <pageSetup fitToWidth="2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homer</dc:creator>
  <cp:keywords/>
  <dc:description/>
  <cp:lastModifiedBy>HP</cp:lastModifiedBy>
  <cp:lastPrinted>2013-07-02T08:51:37Z</cp:lastPrinted>
  <dcterms:created xsi:type="dcterms:W3CDTF">2011-06-07T05:57:36Z</dcterms:created>
  <dcterms:modified xsi:type="dcterms:W3CDTF">2017-09-02T04:32:14Z</dcterms:modified>
  <cp:category/>
  <cp:version/>
  <cp:contentType/>
  <cp:contentStatus/>
</cp:coreProperties>
</file>